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53" i="1"/>
  <c r="J149"/>
  <c r="J59"/>
  <c r="J29"/>
  <c r="J34"/>
  <c r="G103"/>
  <c r="H103"/>
  <c r="I103"/>
  <c r="J103"/>
  <c r="J54"/>
  <c r="J52"/>
  <c r="F46"/>
  <c r="J130"/>
  <c r="J94"/>
  <c r="G126"/>
  <c r="H126"/>
  <c r="I126"/>
  <c r="G125"/>
  <c r="H125"/>
  <c r="I125"/>
  <c r="G124"/>
  <c r="H124"/>
  <c r="I124"/>
  <c r="G123"/>
  <c r="H123"/>
  <c r="I123"/>
  <c r="G122"/>
  <c r="H122"/>
  <c r="I122"/>
  <c r="J122"/>
  <c r="J123"/>
  <c r="J124"/>
  <c r="J125"/>
  <c r="J126"/>
  <c r="J121"/>
  <c r="F40"/>
  <c r="F41"/>
  <c r="F42"/>
  <c r="J151"/>
  <c r="J139"/>
  <c r="F132"/>
  <c r="J133"/>
  <c r="G109"/>
  <c r="J91"/>
  <c r="J85"/>
  <c r="J79"/>
  <c r="J21"/>
  <c r="J22"/>
  <c r="J23"/>
  <c r="J24"/>
  <c r="J20"/>
  <c r="J31"/>
  <c r="J43"/>
  <c r="J61"/>
  <c r="J73"/>
  <c r="J127" l="1"/>
  <c r="J15"/>
  <c r="J50"/>
  <c r="J51"/>
  <c r="J33" s="1"/>
  <c r="J35"/>
  <c r="J17" s="1"/>
  <c r="J36"/>
  <c r="J18" s="1"/>
  <c r="J49"/>
  <c r="H36"/>
  <c r="I36"/>
  <c r="H35"/>
  <c r="I35"/>
  <c r="H34"/>
  <c r="I34"/>
  <c r="J16"/>
  <c r="H33"/>
  <c r="I33"/>
  <c r="G33"/>
  <c r="G34"/>
  <c r="G35"/>
  <c r="G36"/>
  <c r="G37" s="1"/>
  <c r="H32"/>
  <c r="I32"/>
  <c r="J32"/>
  <c r="J14" s="1"/>
  <c r="J8" s="1"/>
  <c r="G50"/>
  <c r="F50" s="1"/>
  <c r="H50"/>
  <c r="I50"/>
  <c r="H23"/>
  <c r="I23"/>
  <c r="H22"/>
  <c r="I22"/>
  <c r="H21"/>
  <c r="H15" s="1"/>
  <c r="I21"/>
  <c r="I15" s="1"/>
  <c r="H20"/>
  <c r="I20"/>
  <c r="I14" s="1"/>
  <c r="H19"/>
  <c r="I19"/>
  <c r="G20"/>
  <c r="G21"/>
  <c r="G15" s="1"/>
  <c r="G22"/>
  <c r="G23"/>
  <c r="G19"/>
  <c r="H114"/>
  <c r="I114"/>
  <c r="J114"/>
  <c r="F114" s="1"/>
  <c r="H113"/>
  <c r="I113"/>
  <c r="J113"/>
  <c r="H112"/>
  <c r="I112"/>
  <c r="J112"/>
  <c r="H111"/>
  <c r="I111"/>
  <c r="J111"/>
  <c r="H110"/>
  <c r="I110"/>
  <c r="J110"/>
  <c r="G110"/>
  <c r="G111"/>
  <c r="G112"/>
  <c r="G113"/>
  <c r="G114"/>
  <c r="F124"/>
  <c r="H144"/>
  <c r="I144"/>
  <c r="J144"/>
  <c r="J145" s="1"/>
  <c r="G144"/>
  <c r="H143"/>
  <c r="I143"/>
  <c r="J143"/>
  <c r="G143"/>
  <c r="H142"/>
  <c r="I142"/>
  <c r="J142"/>
  <c r="G142"/>
  <c r="H141"/>
  <c r="I141"/>
  <c r="J141"/>
  <c r="G141"/>
  <c r="H140"/>
  <c r="I140"/>
  <c r="J140"/>
  <c r="F140" s="1"/>
  <c r="G140"/>
  <c r="I151"/>
  <c r="H151"/>
  <c r="G151"/>
  <c r="F150"/>
  <c r="F149"/>
  <c r="F148"/>
  <c r="F147"/>
  <c r="F146"/>
  <c r="I145"/>
  <c r="H145"/>
  <c r="G145"/>
  <c r="I139"/>
  <c r="H139"/>
  <c r="G139"/>
  <c r="F138"/>
  <c r="F137"/>
  <c r="F136"/>
  <c r="F135"/>
  <c r="F134"/>
  <c r="I133"/>
  <c r="H133"/>
  <c r="G133"/>
  <c r="F131"/>
  <c r="F130"/>
  <c r="F129"/>
  <c r="F128"/>
  <c r="I127"/>
  <c r="H127"/>
  <c r="I121"/>
  <c r="H121"/>
  <c r="G121"/>
  <c r="F120"/>
  <c r="F119"/>
  <c r="F118"/>
  <c r="F117"/>
  <c r="F116"/>
  <c r="I115"/>
  <c r="H115"/>
  <c r="G115"/>
  <c r="F113"/>
  <c r="F112"/>
  <c r="F111"/>
  <c r="J109"/>
  <c r="I109"/>
  <c r="H109"/>
  <c r="F108"/>
  <c r="F107"/>
  <c r="F106"/>
  <c r="F105"/>
  <c r="F104"/>
  <c r="F102"/>
  <c r="F101"/>
  <c r="F100"/>
  <c r="F99"/>
  <c r="F98"/>
  <c r="J97"/>
  <c r="I97"/>
  <c r="H97"/>
  <c r="G97"/>
  <c r="F96"/>
  <c r="F95"/>
  <c r="F94"/>
  <c r="F93"/>
  <c r="F92"/>
  <c r="I91"/>
  <c r="H91"/>
  <c r="G91"/>
  <c r="F90"/>
  <c r="F89"/>
  <c r="F88"/>
  <c r="F87"/>
  <c r="F86"/>
  <c r="I85"/>
  <c r="H85"/>
  <c r="G85"/>
  <c r="F84"/>
  <c r="F83"/>
  <c r="F82"/>
  <c r="F81"/>
  <c r="F80"/>
  <c r="I79"/>
  <c r="H79"/>
  <c r="G79"/>
  <c r="F78"/>
  <c r="F77"/>
  <c r="F76"/>
  <c r="F75"/>
  <c r="F74"/>
  <c r="I73"/>
  <c r="H73"/>
  <c r="G73"/>
  <c r="F72"/>
  <c r="F71"/>
  <c r="F70"/>
  <c r="F69"/>
  <c r="F68"/>
  <c r="J67"/>
  <c r="I67"/>
  <c r="H67"/>
  <c r="G67"/>
  <c r="F66"/>
  <c r="F65"/>
  <c r="F64"/>
  <c r="F63"/>
  <c r="F62"/>
  <c r="I61"/>
  <c r="H61"/>
  <c r="G61"/>
  <c r="F60"/>
  <c r="F59"/>
  <c r="F58"/>
  <c r="F57"/>
  <c r="F56"/>
  <c r="I55"/>
  <c r="H55"/>
  <c r="G55"/>
  <c r="F54"/>
  <c r="F53"/>
  <c r="F52"/>
  <c r="F51"/>
  <c r="I49"/>
  <c r="H49"/>
  <c r="G49"/>
  <c r="F48"/>
  <c r="F47"/>
  <c r="F45"/>
  <c r="F44"/>
  <c r="I43"/>
  <c r="H43"/>
  <c r="G43"/>
  <c r="F39"/>
  <c r="F38"/>
  <c r="I37"/>
  <c r="I31"/>
  <c r="I24" s="1"/>
  <c r="I25" s="1"/>
  <c r="H31"/>
  <c r="H24" s="1"/>
  <c r="H25" s="1"/>
  <c r="G31"/>
  <c r="G24" s="1"/>
  <c r="G25" s="1"/>
  <c r="F30"/>
  <c r="F29"/>
  <c r="F28"/>
  <c r="F27"/>
  <c r="F26"/>
  <c r="F23"/>
  <c r="F22"/>
  <c r="F21"/>
  <c r="F20"/>
  <c r="F139" l="1"/>
  <c r="F110"/>
  <c r="J115"/>
  <c r="F31"/>
  <c r="F122"/>
  <c r="F123"/>
  <c r="I9"/>
  <c r="G17"/>
  <c r="G11" s="1"/>
  <c r="I17"/>
  <c r="I11" s="1"/>
  <c r="H14"/>
  <c r="H8" s="1"/>
  <c r="G32"/>
  <c r="G14" s="1"/>
  <c r="G18"/>
  <c r="G12" s="1"/>
  <c r="H16"/>
  <c r="H10" s="1"/>
  <c r="J9"/>
  <c r="G9"/>
  <c r="I8"/>
  <c r="I16"/>
  <c r="I10" s="1"/>
  <c r="I18"/>
  <c r="I12" s="1"/>
  <c r="F15"/>
  <c r="H9"/>
  <c r="G16"/>
  <c r="G10" s="1"/>
  <c r="H17"/>
  <c r="H11" s="1"/>
  <c r="J55"/>
  <c r="J12"/>
  <c r="J11"/>
  <c r="J10"/>
  <c r="J19"/>
  <c r="J25" s="1"/>
  <c r="F34"/>
  <c r="H37"/>
  <c r="H18"/>
  <c r="H12" s="1"/>
  <c r="F144"/>
  <c r="F143"/>
  <c r="F142"/>
  <c r="F141"/>
  <c r="F151"/>
  <c r="F125"/>
  <c r="F133"/>
  <c r="F121"/>
  <c r="F35"/>
  <c r="F109"/>
  <c r="F33"/>
  <c r="F103"/>
  <c r="F97"/>
  <c r="J37"/>
  <c r="F91"/>
  <c r="F85"/>
  <c r="F79"/>
  <c r="F73"/>
  <c r="F67"/>
  <c r="F55"/>
  <c r="F61"/>
  <c r="F49"/>
  <c r="F32"/>
  <c r="F24"/>
  <c r="F25" s="1"/>
  <c r="F36"/>
  <c r="F126"/>
  <c r="G127"/>
  <c r="F115"/>
  <c r="F43"/>
  <c r="F16"/>
  <c r="F127" l="1"/>
  <c r="F11"/>
  <c r="F145"/>
  <c r="I13"/>
  <c r="J13"/>
  <c r="F12"/>
  <c r="G8"/>
  <c r="G13" s="1"/>
  <c r="F14"/>
  <c r="F9"/>
  <c r="F8"/>
  <c r="H13"/>
  <c r="F10"/>
  <c r="F37"/>
  <c r="F17"/>
  <c r="F13" l="1"/>
  <c r="F18"/>
  <c r="F19" s="1"/>
</calcChain>
</file>

<file path=xl/sharedStrings.xml><?xml version="1.0" encoding="utf-8"?>
<sst xmlns="http://schemas.openxmlformats.org/spreadsheetml/2006/main" count="85" uniqueCount="39">
  <si>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</si>
  <si>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</si>
  <si>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</si>
  <si>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Начало реализации</t>
  </si>
  <si>
    <t>Конец реализации</t>
  </si>
  <si>
    <t>Оценка расходов (тыс. руб., в ценах соответствующих лет)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</si>
  <si>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</si>
  <si>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</si>
  <si>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</si>
  <si>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</si>
  <si>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</si>
  <si>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>Администрация Рабитицкого сельского поселения</t>
  </si>
  <si>
    <t>Годы реализации</t>
  </si>
  <si>
    <t>ИТОГО</t>
  </si>
  <si>
    <t>1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</si>
  <si>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</si>
  <si>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</si>
  <si>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</si>
  <si>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</si>
  <si>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2.3.Расходы на обеспечение функций исполнительных органов местного самоуправления  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</si>
  <si>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</si>
  <si>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</si>
  <si>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</si>
  <si>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</si>
  <si>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</si>
  <si>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исполнительной части полномочий поселений по внутреннему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</si>
  <si>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</si>
  <si>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 xml:space="preserve">2.9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</si>
  <si>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Подпрограмма «Развитие кадрового потенциала муниципальной службы Рабитицкого сельского поселения»</t>
  </si>
  <si>
    <t>1 Основное мероприятие "Обеспечение кадровой подготовки специалистов органов местного самоуправления для выполнения обязательств муниципальных образований"</t>
  </si>
  <si>
    <t>Подпрограмма «Развитие информационно-аналитического сопровождения Рабитицкого сельского поселения»</t>
  </si>
  <si>
    <t>1 Основное мероприятие "Мероприятия по информационно-аналитическому сопровождению органов местного для выполнения других обязательств муниципальных образований"</t>
  </si>
  <si>
    <t>2 Основное мероприятие "Приобретение товаров, работ, услуг в целях обеспечения текущего функционирования Интернет-сайтов, информационных систем»"</t>
  </si>
  <si>
    <t>Подпрограмма «Управление имуществом и земельными ресурсами»</t>
  </si>
  <si>
    <t>1 Основное мероприятие " Мероприятия по землеустройству и землепользованию "</t>
  </si>
  <si>
    <t>2.10  Расходы на осуществление первичного воинского учета на территориях, где отсутствуют военные комиссариаты</t>
  </si>
  <si>
    <t xml:space="preserve">Подпрограмма "Обеспечение деятельности администрации Рабитицкого сельского поселения" </t>
  </si>
  <si>
    <t>Муниципальная программа "Муниципальное управление Рабитицкого сельского поселения"</t>
  </si>
  <si>
    <t>Таблица 1. 2 План реализации подпрограммы  «Обеспечение деятельности администрации Рабитицкого сельского поселения» муниципальной программы «Муниципальное управление Рабитицкого сельского поселения Волосовского муниципального района Ленинградской области»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</si>
</sst>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4" fontId="1" fillId="2" borderId="1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0" fontId="4" fillId="2" borderId="1" xfId="0" applyFont="1" applyFill="1" applyBorder="1" applyAlignment="1">
      <alignment vertical="center"/>
    </xf>
    <xf numFmtId="165" fontId="1" fillId="2" borderId="1" xfId="0" applyNumberFormat="1" applyFont="1" applyFill="1" applyBorder="1"/>
    <xf numFmtId="14" fontId="0" fillId="2" borderId="1" xfId="0" applyNumberForma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/>
    <xf numFmtId="165" fontId="0" fillId="2" borderId="1" xfId="0" applyNumberFormat="1" applyFill="1" applyBorder="1"/>
    <xf numFmtId="0" fontId="3" fillId="2" borderId="1" xfId="0" applyFont="1" applyFill="1" applyBorder="1" applyAlignment="1">
      <alignment vertical="center"/>
    </xf>
    <xf numFmtId="0" fontId="0" fillId="2" borderId="0" xfId="0" applyFill="1"/>
    <xf numFmtId="14" fontId="0" fillId="2" borderId="1" xfId="0" applyNumberFormat="1" applyFont="1" applyFill="1" applyBorder="1"/>
    <xf numFmtId="0" fontId="0" fillId="0" borderId="0" xfId="0" applyFill="1"/>
    <xf numFmtId="0" fontId="8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1"/>
  <sheetViews>
    <sheetView tabSelected="1" workbookViewId="0">
      <selection activeCell="F11" sqref="F11"/>
    </sheetView>
  </sheetViews>
  <sheetFormatPr defaultRowHeight="15"/>
  <cols>
    <col min="1" max="1" width="24.5703125" style="3" customWidth="1"/>
    <col min="2" max="2" width="12.42578125" customWidth="1"/>
    <col min="3" max="3" width="10" customWidth="1"/>
    <col min="4" max="4" width="9.85546875" customWidth="1"/>
    <col min="5" max="5" width="9.140625" customWidth="1"/>
    <col min="6" max="6" width="14.42578125" customWidth="1"/>
    <col min="7" max="7" width="11.140625" customWidth="1"/>
    <col min="8" max="8" width="11" customWidth="1"/>
    <col min="9" max="9" width="12.42578125" customWidth="1"/>
    <col min="10" max="10" width="14.140625" customWidth="1"/>
  </cols>
  <sheetData>
    <row r="1" spans="1:10">
      <c r="A1" s="20" t="s">
        <v>38</v>
      </c>
      <c r="B1" s="20"/>
      <c r="C1" s="20"/>
      <c r="D1" s="20"/>
      <c r="E1" s="20"/>
      <c r="F1" s="20"/>
      <c r="G1" s="20"/>
      <c r="H1" s="20"/>
      <c r="I1" s="20"/>
      <c r="J1" s="20"/>
    </row>
    <row r="2" spans="1:10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26.25" customHeight="1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0" ht="6.75" customHeight="1"/>
    <row r="5" spans="1:10">
      <c r="A5" s="38" t="s">
        <v>0</v>
      </c>
      <c r="B5" s="23" t="s">
        <v>1</v>
      </c>
      <c r="C5" s="21" t="s">
        <v>2</v>
      </c>
      <c r="D5" s="22"/>
      <c r="E5" s="23" t="s">
        <v>12</v>
      </c>
      <c r="F5" s="21" t="s">
        <v>5</v>
      </c>
      <c r="G5" s="25"/>
      <c r="H5" s="25"/>
      <c r="I5" s="25"/>
      <c r="J5" s="22"/>
    </row>
    <row r="6" spans="1:10" ht="42" customHeight="1">
      <c r="A6" s="39"/>
      <c r="B6" s="24"/>
      <c r="C6" s="2" t="s">
        <v>3</v>
      </c>
      <c r="D6" s="2" t="s">
        <v>4</v>
      </c>
      <c r="E6" s="24"/>
      <c r="F6" s="2" t="s">
        <v>6</v>
      </c>
      <c r="G6" s="2" t="s">
        <v>7</v>
      </c>
      <c r="H6" s="2" t="s">
        <v>8</v>
      </c>
      <c r="I6" s="2" t="s">
        <v>9</v>
      </c>
      <c r="J6" s="2" t="s">
        <v>10</v>
      </c>
    </row>
    <row r="7" spans="1:10">
      <c r="A7" s="4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</row>
    <row r="8" spans="1:10">
      <c r="A8" s="35" t="s">
        <v>37</v>
      </c>
      <c r="B8" s="29" t="s">
        <v>11</v>
      </c>
      <c r="C8" s="18">
        <v>42370</v>
      </c>
      <c r="D8" s="6"/>
      <c r="E8" s="7">
        <v>2016</v>
      </c>
      <c r="F8" s="10">
        <f>G8+H8+I8+J8</f>
        <v>6669.7874400000001</v>
      </c>
      <c r="G8" s="10">
        <f t="shared" ref="G8:J12" si="0">G14+G110+G122+G140</f>
        <v>96.63</v>
      </c>
      <c r="H8" s="10">
        <f t="shared" si="0"/>
        <v>467.95699999999999</v>
      </c>
      <c r="I8" s="10">
        <f t="shared" si="0"/>
        <v>0</v>
      </c>
      <c r="J8" s="10">
        <f t="shared" si="0"/>
        <v>6105.2004399999996</v>
      </c>
    </row>
    <row r="9" spans="1:10">
      <c r="A9" s="36"/>
      <c r="B9" s="30"/>
      <c r="C9" s="6"/>
      <c r="D9" s="6"/>
      <c r="E9" s="7">
        <v>2017</v>
      </c>
      <c r="F9" s="10">
        <f>G9+H9+I9+J9</f>
        <v>6483.0473699999984</v>
      </c>
      <c r="G9" s="10">
        <f t="shared" si="0"/>
        <v>125.4</v>
      </c>
      <c r="H9" s="10">
        <f t="shared" si="0"/>
        <v>467.95699999999999</v>
      </c>
      <c r="I9" s="10">
        <f t="shared" si="0"/>
        <v>0</v>
      </c>
      <c r="J9" s="10">
        <f t="shared" si="0"/>
        <v>5889.6903699999984</v>
      </c>
    </row>
    <row r="10" spans="1:10">
      <c r="A10" s="36"/>
      <c r="B10" s="30"/>
      <c r="C10" s="6"/>
      <c r="D10" s="6"/>
      <c r="E10" s="7">
        <v>2018</v>
      </c>
      <c r="F10" s="10">
        <f t="shared" ref="F10:F12" si="1">G10+H10+I10+J10</f>
        <v>6493.6932199999992</v>
      </c>
      <c r="G10" s="10">
        <f t="shared" si="0"/>
        <v>137.1</v>
      </c>
      <c r="H10" s="10">
        <f t="shared" si="0"/>
        <v>493.86200000000002</v>
      </c>
      <c r="I10" s="10">
        <f t="shared" si="0"/>
        <v>0</v>
      </c>
      <c r="J10" s="10">
        <f t="shared" si="0"/>
        <v>5862.7312199999997</v>
      </c>
    </row>
    <row r="11" spans="1:10">
      <c r="A11" s="36"/>
      <c r="B11" s="30"/>
      <c r="C11" s="6"/>
      <c r="D11" s="6"/>
      <c r="E11" s="7">
        <v>2019</v>
      </c>
      <c r="F11" s="10">
        <f t="shared" si="1"/>
        <v>5879.6850700000014</v>
      </c>
      <c r="G11" s="10">
        <f t="shared" si="0"/>
        <v>143.19999999999999</v>
      </c>
      <c r="H11" s="10">
        <f t="shared" si="0"/>
        <v>3.52</v>
      </c>
      <c r="I11" s="10">
        <f t="shared" si="0"/>
        <v>0</v>
      </c>
      <c r="J11" s="10">
        <f t="shared" si="0"/>
        <v>5732.9650700000011</v>
      </c>
    </row>
    <row r="12" spans="1:10">
      <c r="A12" s="37"/>
      <c r="B12" s="30"/>
      <c r="C12" s="6"/>
      <c r="D12" s="6"/>
      <c r="E12" s="7">
        <v>2020</v>
      </c>
      <c r="F12" s="10">
        <f t="shared" si="1"/>
        <v>5974.7902800000011</v>
      </c>
      <c r="G12" s="10">
        <f t="shared" si="0"/>
        <v>144.80000000000001</v>
      </c>
      <c r="H12" s="10">
        <f t="shared" si="0"/>
        <v>3.52</v>
      </c>
      <c r="I12" s="10">
        <f t="shared" si="0"/>
        <v>0</v>
      </c>
      <c r="J12" s="10">
        <f t="shared" si="0"/>
        <v>5826.4702800000014</v>
      </c>
    </row>
    <row r="13" spans="1:10">
      <c r="A13" s="9" t="s">
        <v>13</v>
      </c>
      <c r="B13" s="31"/>
      <c r="C13" s="6"/>
      <c r="D13" s="6"/>
      <c r="E13" s="6"/>
      <c r="F13" s="10">
        <f>SUM(F8:F12)</f>
        <v>31501.003380000002</v>
      </c>
      <c r="G13" s="10">
        <f>SUM(G8:G12)</f>
        <v>647.13</v>
      </c>
      <c r="H13" s="10">
        <f>SUM(H8:H12)</f>
        <v>1436.816</v>
      </c>
      <c r="I13" s="10">
        <f>SUM(I8:I12)</f>
        <v>0</v>
      </c>
      <c r="J13" s="10">
        <f>SUM(J8:J12)</f>
        <v>29417.057380000002</v>
      </c>
    </row>
    <row r="14" spans="1:10" ht="15" customHeight="1">
      <c r="A14" s="32" t="s">
        <v>36</v>
      </c>
      <c r="B14" s="29" t="s">
        <v>11</v>
      </c>
      <c r="C14" s="5"/>
      <c r="D14" s="6"/>
      <c r="E14" s="7">
        <v>2016</v>
      </c>
      <c r="F14" s="10">
        <f>G14+H14+I14+J14</f>
        <v>6421.4030600000006</v>
      </c>
      <c r="G14" s="10">
        <f t="shared" ref="G14:I15" si="2">G20+G32</f>
        <v>96.63</v>
      </c>
      <c r="H14" s="10">
        <f t="shared" si="2"/>
        <v>467.95699999999999</v>
      </c>
      <c r="I14" s="10">
        <f t="shared" si="2"/>
        <v>0</v>
      </c>
      <c r="J14" s="10">
        <f t="shared" ref="J14:J15" si="3">J20+J32</f>
        <v>5856.8160600000001</v>
      </c>
    </row>
    <row r="15" spans="1:10">
      <c r="A15" s="33"/>
      <c r="B15" s="30"/>
      <c r="C15" s="6"/>
      <c r="D15" s="6"/>
      <c r="E15" s="7">
        <v>2017</v>
      </c>
      <c r="F15" s="10">
        <f>G15+H15+I15+J15</f>
        <v>6451.8553699999984</v>
      </c>
      <c r="G15" s="10">
        <f t="shared" si="2"/>
        <v>125.4</v>
      </c>
      <c r="H15" s="10">
        <f t="shared" si="2"/>
        <v>467.95699999999999</v>
      </c>
      <c r="I15" s="10">
        <f t="shared" si="2"/>
        <v>0</v>
      </c>
      <c r="J15" s="10">
        <f t="shared" si="3"/>
        <v>5858.4983699999984</v>
      </c>
    </row>
    <row r="16" spans="1:10">
      <c r="A16" s="33"/>
      <c r="B16" s="30"/>
      <c r="C16" s="6"/>
      <c r="D16" s="6"/>
      <c r="E16" s="7">
        <v>2018</v>
      </c>
      <c r="F16" s="10">
        <f t="shared" ref="F16:F18" si="4">G16+H16+I16+J16</f>
        <v>6469.4952200000007</v>
      </c>
      <c r="G16" s="10">
        <f t="shared" ref="G16:I18" si="5">G22+G34</f>
        <v>137.1</v>
      </c>
      <c r="H16" s="10">
        <f t="shared" si="5"/>
        <v>493.86200000000002</v>
      </c>
      <c r="I16" s="10">
        <f t="shared" si="5"/>
        <v>0</v>
      </c>
      <c r="J16" s="10">
        <f>J22+J34</f>
        <v>5838.5332200000003</v>
      </c>
    </row>
    <row r="17" spans="1:11">
      <c r="A17" s="33"/>
      <c r="B17" s="30"/>
      <c r="C17" s="6"/>
      <c r="D17" s="6"/>
      <c r="E17" s="7">
        <v>2019</v>
      </c>
      <c r="F17" s="10">
        <f t="shared" si="4"/>
        <v>5856.6850700000014</v>
      </c>
      <c r="G17" s="10">
        <f t="shared" si="5"/>
        <v>143.19999999999999</v>
      </c>
      <c r="H17" s="10">
        <f t="shared" si="5"/>
        <v>3.52</v>
      </c>
      <c r="I17" s="10">
        <f t="shared" si="5"/>
        <v>0</v>
      </c>
      <c r="J17" s="10">
        <f t="shared" ref="J17:J18" si="6">J23+J35</f>
        <v>5709.9650700000011</v>
      </c>
    </row>
    <row r="18" spans="1:11" ht="30" customHeight="1">
      <c r="A18" s="34"/>
      <c r="B18" s="30"/>
      <c r="C18" s="6"/>
      <c r="D18" s="6"/>
      <c r="E18" s="7">
        <v>2020</v>
      </c>
      <c r="F18" s="10">
        <f t="shared" si="4"/>
        <v>5914.7902800000011</v>
      </c>
      <c r="G18" s="10">
        <f t="shared" si="5"/>
        <v>144.80000000000001</v>
      </c>
      <c r="H18" s="10">
        <f t="shared" si="5"/>
        <v>3.52</v>
      </c>
      <c r="I18" s="10">
        <f t="shared" si="5"/>
        <v>0</v>
      </c>
      <c r="J18" s="10">
        <f t="shared" si="6"/>
        <v>5766.4702800000014</v>
      </c>
    </row>
    <row r="19" spans="1:11">
      <c r="A19" s="9" t="s">
        <v>13</v>
      </c>
      <c r="B19" s="31"/>
      <c r="C19" s="6"/>
      <c r="D19" s="6"/>
      <c r="E19" s="6"/>
      <c r="F19" s="10">
        <f>SUM(F14:F18)</f>
        <v>31114.228999999999</v>
      </c>
      <c r="G19" s="10">
        <f>G26</f>
        <v>0</v>
      </c>
      <c r="H19" s="10">
        <f t="shared" ref="H19:I19" si="7">H26</f>
        <v>0</v>
      </c>
      <c r="I19" s="10">
        <f t="shared" si="7"/>
        <v>0</v>
      </c>
      <c r="J19" s="10">
        <f>SUM(J14:J18)</f>
        <v>29030.283000000003</v>
      </c>
    </row>
    <row r="20" spans="1:11">
      <c r="A20" s="26" t="s">
        <v>14</v>
      </c>
      <c r="B20" s="29" t="s">
        <v>11</v>
      </c>
      <c r="C20" s="5"/>
      <c r="D20" s="6"/>
      <c r="E20" s="7">
        <v>2016</v>
      </c>
      <c r="F20" s="8">
        <f>G20+H20+I20+J20</f>
        <v>985</v>
      </c>
      <c r="G20" s="8">
        <f t="shared" ref="G20:I24" si="8">G27</f>
        <v>0</v>
      </c>
      <c r="H20" s="8">
        <f t="shared" si="8"/>
        <v>0</v>
      </c>
      <c r="I20" s="8">
        <f t="shared" si="8"/>
        <v>0</v>
      </c>
      <c r="J20" s="8">
        <f>J26</f>
        <v>985</v>
      </c>
    </row>
    <row r="21" spans="1:11">
      <c r="A21" s="27"/>
      <c r="B21" s="30"/>
      <c r="C21" s="6"/>
      <c r="D21" s="6"/>
      <c r="E21" s="7">
        <v>2017</v>
      </c>
      <c r="F21" s="8">
        <f t="shared" ref="F21:F24" si="9">G21+H21+I21+J21</f>
        <v>1029.8</v>
      </c>
      <c r="G21" s="8">
        <f t="shared" si="8"/>
        <v>0</v>
      </c>
      <c r="H21" s="8">
        <f t="shared" si="8"/>
        <v>0</v>
      </c>
      <c r="I21" s="8">
        <f t="shared" si="8"/>
        <v>0</v>
      </c>
      <c r="J21" s="8">
        <f t="shared" ref="J21:J24" si="10">J27</f>
        <v>1029.8</v>
      </c>
    </row>
    <row r="22" spans="1:11">
      <c r="A22" s="27"/>
      <c r="B22" s="30"/>
      <c r="C22" s="6"/>
      <c r="D22" s="6"/>
      <c r="E22" s="7">
        <v>2018</v>
      </c>
      <c r="F22" s="8">
        <f t="shared" si="9"/>
        <v>1019.1</v>
      </c>
      <c r="G22" s="8">
        <f t="shared" si="8"/>
        <v>0</v>
      </c>
      <c r="H22" s="8">
        <f t="shared" si="8"/>
        <v>0</v>
      </c>
      <c r="I22" s="8">
        <f t="shared" si="8"/>
        <v>0</v>
      </c>
      <c r="J22" s="8">
        <f t="shared" si="10"/>
        <v>1019.1</v>
      </c>
      <c r="K22" s="19"/>
    </row>
    <row r="23" spans="1:11">
      <c r="A23" s="27"/>
      <c r="B23" s="30"/>
      <c r="C23" s="6"/>
      <c r="D23" s="6"/>
      <c r="E23" s="7">
        <v>2019</v>
      </c>
      <c r="F23" s="8">
        <f t="shared" si="9"/>
        <v>903.64406999999994</v>
      </c>
      <c r="G23" s="8">
        <f t="shared" si="8"/>
        <v>0</v>
      </c>
      <c r="H23" s="8">
        <f t="shared" si="8"/>
        <v>0</v>
      </c>
      <c r="I23" s="8">
        <f t="shared" si="8"/>
        <v>0</v>
      </c>
      <c r="J23" s="10">
        <f t="shared" si="10"/>
        <v>903.64406999999994</v>
      </c>
    </row>
    <row r="24" spans="1:11" ht="22.5" customHeight="1">
      <c r="A24" s="28"/>
      <c r="B24" s="30"/>
      <c r="C24" s="6"/>
      <c r="D24" s="6"/>
      <c r="E24" s="7">
        <v>2020</v>
      </c>
      <c r="F24" s="8">
        <f t="shared" si="9"/>
        <v>963.3</v>
      </c>
      <c r="G24" s="8">
        <f t="shared" si="8"/>
        <v>0</v>
      </c>
      <c r="H24" s="8">
        <f t="shared" si="8"/>
        <v>0</v>
      </c>
      <c r="I24" s="8">
        <f t="shared" si="8"/>
        <v>0</v>
      </c>
      <c r="J24" s="8">
        <f t="shared" si="10"/>
        <v>963.3</v>
      </c>
    </row>
    <row r="25" spans="1:11">
      <c r="A25" s="9" t="s">
        <v>13</v>
      </c>
      <c r="B25" s="31"/>
      <c r="C25" s="6"/>
      <c r="D25" s="6"/>
      <c r="E25" s="6"/>
      <c r="F25" s="6">
        <f>SUM(F20:F24)</f>
        <v>4900.8440700000001</v>
      </c>
      <c r="G25" s="6">
        <f t="shared" ref="G25" si="11">SUM(G24)</f>
        <v>0</v>
      </c>
      <c r="H25" s="6">
        <f t="shared" ref="H25" si="12">SUM(H24)</f>
        <v>0</v>
      </c>
      <c r="I25" s="6">
        <f t="shared" ref="I25" si="13">SUM(I24)</f>
        <v>0</v>
      </c>
      <c r="J25" s="10">
        <f>SUM(J19:J24)</f>
        <v>33931.127070000002</v>
      </c>
    </row>
    <row r="26" spans="1:11">
      <c r="A26" s="40" t="s">
        <v>15</v>
      </c>
      <c r="B26" s="29" t="s">
        <v>11</v>
      </c>
      <c r="C26" s="11"/>
      <c r="D26" s="12"/>
      <c r="E26" s="13">
        <v>2016</v>
      </c>
      <c r="F26" s="15">
        <f>G26+H26+I26+J26</f>
        <v>985</v>
      </c>
      <c r="G26" s="14">
        <v>0</v>
      </c>
      <c r="H26" s="14">
        <v>0</v>
      </c>
      <c r="I26" s="14">
        <v>0</v>
      </c>
      <c r="J26" s="15">
        <v>985</v>
      </c>
    </row>
    <row r="27" spans="1:11">
      <c r="A27" s="41"/>
      <c r="B27" s="30"/>
      <c r="C27" s="12"/>
      <c r="D27" s="12"/>
      <c r="E27" s="13">
        <v>2017</v>
      </c>
      <c r="F27" s="15">
        <f t="shared" ref="F27:F30" si="14">G27+H27+I27+J27</f>
        <v>1029.8</v>
      </c>
      <c r="G27" s="14">
        <v>0</v>
      </c>
      <c r="H27" s="14">
        <v>0</v>
      </c>
      <c r="I27" s="14">
        <v>0</v>
      </c>
      <c r="J27" s="15">
        <v>1029.8</v>
      </c>
    </row>
    <row r="28" spans="1:11">
      <c r="A28" s="41"/>
      <c r="B28" s="30"/>
      <c r="C28" s="12"/>
      <c r="D28" s="12"/>
      <c r="E28" s="13">
        <v>2018</v>
      </c>
      <c r="F28" s="15">
        <f t="shared" si="14"/>
        <v>1019.1</v>
      </c>
      <c r="G28" s="14">
        <v>0</v>
      </c>
      <c r="H28" s="14">
        <v>0</v>
      </c>
      <c r="I28" s="14">
        <v>0</v>
      </c>
      <c r="J28" s="15">
        <v>1019.1</v>
      </c>
      <c r="K28" s="17"/>
    </row>
    <row r="29" spans="1:11">
      <c r="A29" s="41"/>
      <c r="B29" s="30"/>
      <c r="C29" s="12"/>
      <c r="D29" s="12"/>
      <c r="E29" s="13">
        <v>2019</v>
      </c>
      <c r="F29" s="15">
        <f t="shared" si="14"/>
        <v>903.64406999999994</v>
      </c>
      <c r="G29" s="14">
        <v>0</v>
      </c>
      <c r="H29" s="14">
        <v>0</v>
      </c>
      <c r="I29" s="14">
        <v>0</v>
      </c>
      <c r="J29" s="15">
        <f>963.3-45.81868-13.83725</f>
        <v>903.64406999999994</v>
      </c>
    </row>
    <row r="30" spans="1:11">
      <c r="A30" s="42"/>
      <c r="B30" s="30"/>
      <c r="C30" s="12"/>
      <c r="D30" s="12"/>
      <c r="E30" s="13">
        <v>2020</v>
      </c>
      <c r="F30" s="15">
        <f t="shared" si="14"/>
        <v>963.3</v>
      </c>
      <c r="G30" s="14">
        <v>0</v>
      </c>
      <c r="H30" s="14">
        <v>0</v>
      </c>
      <c r="I30" s="14">
        <v>0</v>
      </c>
      <c r="J30" s="15">
        <v>963.3</v>
      </c>
    </row>
    <row r="31" spans="1:11">
      <c r="A31" s="16" t="s">
        <v>13</v>
      </c>
      <c r="B31" s="31"/>
      <c r="C31" s="12"/>
      <c r="D31" s="12"/>
      <c r="E31" s="12"/>
      <c r="F31" s="15">
        <f>SUM(F26:F30)</f>
        <v>4900.8440700000001</v>
      </c>
      <c r="G31" s="12">
        <f t="shared" ref="G31" si="15">SUM(G30)</f>
        <v>0</v>
      </c>
      <c r="H31" s="12">
        <f t="shared" ref="H31" si="16">SUM(H30)</f>
        <v>0</v>
      </c>
      <c r="I31" s="12">
        <f t="shared" ref="I31" si="17">SUM(I30)</f>
        <v>0</v>
      </c>
      <c r="J31" s="15">
        <f>SUM(J26:J30)</f>
        <v>4900.8440700000001</v>
      </c>
    </row>
    <row r="32" spans="1:11">
      <c r="A32" s="26" t="s">
        <v>16</v>
      </c>
      <c r="B32" s="29" t="s">
        <v>11</v>
      </c>
      <c r="C32" s="5"/>
      <c r="D32" s="6"/>
      <c r="E32" s="7">
        <v>2016</v>
      </c>
      <c r="F32" s="10">
        <f>G32+H32+I32+J32</f>
        <v>5436.4030600000006</v>
      </c>
      <c r="G32" s="8">
        <f>G38+G44+G50+G68+G74+G80+G86+G92+G98+G104</f>
        <v>96.63</v>
      </c>
      <c r="H32" s="8">
        <f t="shared" ref="H32:J32" si="18">H38+H44+H50+H68+H74+H80+H86+H92+H98+H104</f>
        <v>467.95699999999999</v>
      </c>
      <c r="I32" s="8">
        <f t="shared" si="18"/>
        <v>0</v>
      </c>
      <c r="J32" s="8">
        <f t="shared" si="18"/>
        <v>4871.8160600000001</v>
      </c>
    </row>
    <row r="33" spans="1:10">
      <c r="A33" s="27"/>
      <c r="B33" s="30"/>
      <c r="C33" s="6"/>
      <c r="D33" s="6"/>
      <c r="E33" s="7">
        <v>2017</v>
      </c>
      <c r="F33" s="10">
        <f t="shared" ref="F33:F36" si="19">G33+H33+I33+J33</f>
        <v>5422.0553699999982</v>
      </c>
      <c r="G33" s="8">
        <f t="shared" ref="G33:J36" si="20">G39+G45+G51+G69+G75+G81+G87+G93+G99+G105</f>
        <v>125.4</v>
      </c>
      <c r="H33" s="8">
        <f t="shared" si="20"/>
        <v>467.95699999999999</v>
      </c>
      <c r="I33" s="8">
        <f t="shared" si="20"/>
        <v>0</v>
      </c>
      <c r="J33" s="8">
        <f t="shared" si="20"/>
        <v>4828.6983699999982</v>
      </c>
    </row>
    <row r="34" spans="1:10">
      <c r="A34" s="27"/>
      <c r="B34" s="30"/>
      <c r="C34" s="6"/>
      <c r="D34" s="6"/>
      <c r="E34" s="7">
        <v>2018</v>
      </c>
      <c r="F34" s="10">
        <f t="shared" si="19"/>
        <v>5450.3952200000003</v>
      </c>
      <c r="G34" s="8">
        <f t="shared" si="20"/>
        <v>137.1</v>
      </c>
      <c r="H34" s="8">
        <f t="shared" si="20"/>
        <v>493.86200000000002</v>
      </c>
      <c r="I34" s="8">
        <f t="shared" si="20"/>
        <v>0</v>
      </c>
      <c r="J34" s="8">
        <f>J40+J46+J52+J70+J76+J82+J88+J94+J100+J106</f>
        <v>4819.4332199999999</v>
      </c>
    </row>
    <row r="35" spans="1:10">
      <c r="A35" s="27"/>
      <c r="B35" s="30"/>
      <c r="C35" s="6"/>
      <c r="D35" s="6"/>
      <c r="E35" s="7">
        <v>2019</v>
      </c>
      <c r="F35" s="10">
        <f t="shared" si="19"/>
        <v>4953.0410000000011</v>
      </c>
      <c r="G35" s="8">
        <f t="shared" si="20"/>
        <v>143.19999999999999</v>
      </c>
      <c r="H35" s="8">
        <f t="shared" si="20"/>
        <v>3.52</v>
      </c>
      <c r="I35" s="8">
        <f t="shared" si="20"/>
        <v>0</v>
      </c>
      <c r="J35" s="8">
        <f t="shared" si="20"/>
        <v>4806.3210000000008</v>
      </c>
    </row>
    <row r="36" spans="1:10">
      <c r="A36" s="28"/>
      <c r="B36" s="30"/>
      <c r="C36" s="6"/>
      <c r="D36" s="6"/>
      <c r="E36" s="7">
        <v>2020</v>
      </c>
      <c r="F36" s="10">
        <f t="shared" si="19"/>
        <v>4951.4902800000009</v>
      </c>
      <c r="G36" s="8">
        <f t="shared" si="20"/>
        <v>144.80000000000001</v>
      </c>
      <c r="H36" s="8">
        <f t="shared" si="20"/>
        <v>3.52</v>
      </c>
      <c r="I36" s="8">
        <f t="shared" si="20"/>
        <v>0</v>
      </c>
      <c r="J36" s="8">
        <f t="shared" si="20"/>
        <v>4803.1702800000012</v>
      </c>
    </row>
    <row r="37" spans="1:10">
      <c r="A37" s="9" t="s">
        <v>13</v>
      </c>
      <c r="B37" s="31"/>
      <c r="C37" s="6"/>
      <c r="D37" s="6"/>
      <c r="E37" s="6"/>
      <c r="F37" s="10">
        <f>SUM(F32:F36)</f>
        <v>26213.384930000004</v>
      </c>
      <c r="G37" s="6">
        <f t="shared" ref="G37" si="21">SUM(G36)</f>
        <v>144.80000000000001</v>
      </c>
      <c r="H37" s="6">
        <f t="shared" ref="H37" si="22">SUM(H36)</f>
        <v>3.52</v>
      </c>
      <c r="I37" s="6">
        <f t="shared" ref="I37" si="23">SUM(I36)</f>
        <v>0</v>
      </c>
      <c r="J37" s="10">
        <f>SUM(J32:J36)</f>
        <v>24129.43893</v>
      </c>
    </row>
    <row r="38" spans="1:10">
      <c r="A38" s="40" t="s">
        <v>17</v>
      </c>
      <c r="B38" s="29" t="s">
        <v>11</v>
      </c>
      <c r="C38" s="11"/>
      <c r="D38" s="12"/>
      <c r="E38" s="13">
        <v>2016</v>
      </c>
      <c r="F38" s="15">
        <f>G38+H38+I38+J38</f>
        <v>837.11400000000003</v>
      </c>
      <c r="G38" s="14">
        <v>0</v>
      </c>
      <c r="H38" s="14">
        <v>0</v>
      </c>
      <c r="I38" s="14">
        <v>0</v>
      </c>
      <c r="J38" s="15">
        <v>837.11400000000003</v>
      </c>
    </row>
    <row r="39" spans="1:10">
      <c r="A39" s="41"/>
      <c r="B39" s="30"/>
      <c r="C39" s="12"/>
      <c r="D39" s="12"/>
      <c r="E39" s="13">
        <v>2017</v>
      </c>
      <c r="F39" s="15">
        <f t="shared" ref="F39:F42" si="24">G39+H39+I39+J39</f>
        <v>848.60400000000004</v>
      </c>
      <c r="G39" s="14">
        <v>0</v>
      </c>
      <c r="H39" s="14">
        <v>0</v>
      </c>
      <c r="I39" s="14">
        <v>0</v>
      </c>
      <c r="J39" s="15">
        <v>848.60400000000004</v>
      </c>
    </row>
    <row r="40" spans="1:10">
      <c r="A40" s="41"/>
      <c r="B40" s="30"/>
      <c r="C40" s="12"/>
      <c r="D40" s="12"/>
      <c r="E40" s="13">
        <v>2018</v>
      </c>
      <c r="F40" s="15">
        <f t="shared" si="24"/>
        <v>899.50800000000004</v>
      </c>
      <c r="G40" s="14">
        <v>0</v>
      </c>
      <c r="H40" s="14">
        <v>0</v>
      </c>
      <c r="I40" s="14">
        <v>0</v>
      </c>
      <c r="J40" s="15">
        <v>899.50800000000004</v>
      </c>
    </row>
    <row r="41" spans="1:10">
      <c r="A41" s="41"/>
      <c r="B41" s="30"/>
      <c r="C41" s="12"/>
      <c r="D41" s="12"/>
      <c r="E41" s="13">
        <v>2019</v>
      </c>
      <c r="F41" s="15">
        <f t="shared" si="24"/>
        <v>891.69600000000003</v>
      </c>
      <c r="G41" s="14"/>
      <c r="H41" s="14"/>
      <c r="I41" s="14">
        <v>0</v>
      </c>
      <c r="J41" s="15">
        <v>891.69600000000003</v>
      </c>
    </row>
    <row r="42" spans="1:10" ht="69.75" customHeight="1">
      <c r="A42" s="42"/>
      <c r="B42" s="30"/>
      <c r="C42" s="12"/>
      <c r="D42" s="12"/>
      <c r="E42" s="13">
        <v>2020</v>
      </c>
      <c r="F42" s="15">
        <f t="shared" si="24"/>
        <v>891.69600000000003</v>
      </c>
      <c r="G42" s="14"/>
      <c r="H42" s="14"/>
      <c r="I42" s="14">
        <v>0</v>
      </c>
      <c r="J42" s="15">
        <v>891.69600000000003</v>
      </c>
    </row>
    <row r="43" spans="1:10">
      <c r="A43" s="16" t="s">
        <v>13</v>
      </c>
      <c r="B43" s="31"/>
      <c r="C43" s="12"/>
      <c r="D43" s="12"/>
      <c r="E43" s="12"/>
      <c r="F43" s="15">
        <f>SUM(F38:F42)</f>
        <v>4368.6180000000004</v>
      </c>
      <c r="G43" s="12">
        <f t="shared" ref="G43" si="25">SUM(G42)</f>
        <v>0</v>
      </c>
      <c r="H43" s="12">
        <f t="shared" ref="H43" si="26">SUM(H42)</f>
        <v>0</v>
      </c>
      <c r="I43" s="12">
        <f t="shared" ref="I43" si="27">SUM(I42)</f>
        <v>0</v>
      </c>
      <c r="J43" s="15">
        <f>SUM(J38:J42)</f>
        <v>4368.6180000000004</v>
      </c>
    </row>
    <row r="44" spans="1:10">
      <c r="A44" s="40" t="s">
        <v>18</v>
      </c>
      <c r="B44" s="29" t="s">
        <v>11</v>
      </c>
      <c r="C44" s="11"/>
      <c r="D44" s="12"/>
      <c r="E44" s="13">
        <v>2016</v>
      </c>
      <c r="F44" s="15">
        <f>G44+H44+I44+J44</f>
        <v>2585.64</v>
      </c>
      <c r="G44" s="14">
        <v>0</v>
      </c>
      <c r="H44" s="14">
        <v>0</v>
      </c>
      <c r="I44" s="14">
        <v>0</v>
      </c>
      <c r="J44" s="15">
        <v>2585.64</v>
      </c>
    </row>
    <row r="45" spans="1:10">
      <c r="A45" s="41"/>
      <c r="B45" s="30"/>
      <c r="C45" s="12"/>
      <c r="D45" s="12"/>
      <c r="E45" s="13">
        <v>2017</v>
      </c>
      <c r="F45" s="15">
        <f t="shared" ref="F45:F48" si="28">G45+H45+I45+J45</f>
        <v>2570.931</v>
      </c>
      <c r="G45" s="14">
        <v>0</v>
      </c>
      <c r="H45" s="14">
        <v>0</v>
      </c>
      <c r="I45" s="14">
        <v>0</v>
      </c>
      <c r="J45" s="15">
        <v>2570.931</v>
      </c>
    </row>
    <row r="46" spans="1:10">
      <c r="A46" s="41"/>
      <c r="B46" s="30"/>
      <c r="C46" s="12"/>
      <c r="D46" s="12"/>
      <c r="E46" s="13">
        <v>2018</v>
      </c>
      <c r="F46" s="15">
        <f>G46+H46+I46+J46</f>
        <v>2551.4872700000001</v>
      </c>
      <c r="G46" s="14">
        <v>0</v>
      </c>
      <c r="H46" s="14">
        <v>0</v>
      </c>
      <c r="I46" s="14">
        <v>0</v>
      </c>
      <c r="J46" s="15">
        <v>2551.4872700000001</v>
      </c>
    </row>
    <row r="47" spans="1:10">
      <c r="A47" s="41"/>
      <c r="B47" s="30"/>
      <c r="C47" s="12"/>
      <c r="D47" s="12"/>
      <c r="E47" s="13">
        <v>2019</v>
      </c>
      <c r="F47" s="15">
        <f t="shared" si="28"/>
        <v>2525.8000000000002</v>
      </c>
      <c r="G47" s="14"/>
      <c r="H47" s="14"/>
      <c r="I47" s="14">
        <v>0</v>
      </c>
      <c r="J47" s="15">
        <v>2525.8000000000002</v>
      </c>
    </row>
    <row r="48" spans="1:10">
      <c r="A48" s="42"/>
      <c r="B48" s="30"/>
      <c r="C48" s="12"/>
      <c r="D48" s="12"/>
      <c r="E48" s="13">
        <v>2020</v>
      </c>
      <c r="F48" s="15">
        <f t="shared" si="28"/>
        <v>2525.8000000000002</v>
      </c>
      <c r="G48" s="14"/>
      <c r="H48" s="14"/>
      <c r="I48" s="14">
        <v>0</v>
      </c>
      <c r="J48" s="15">
        <v>2525.8000000000002</v>
      </c>
    </row>
    <row r="49" spans="1:10">
      <c r="A49" s="16" t="s">
        <v>13</v>
      </c>
      <c r="B49" s="31"/>
      <c r="C49" s="12"/>
      <c r="D49" s="12"/>
      <c r="E49" s="12"/>
      <c r="F49" s="15">
        <f>SUM(F44:F48)</f>
        <v>12759.65827</v>
      </c>
      <c r="G49" s="12">
        <f t="shared" ref="G49" si="29">SUM(G48)</f>
        <v>0</v>
      </c>
      <c r="H49" s="12">
        <f t="shared" ref="H49" si="30">SUM(H48)</f>
        <v>0</v>
      </c>
      <c r="I49" s="12">
        <f t="shared" ref="I49" si="31">SUM(I48)</f>
        <v>0</v>
      </c>
      <c r="J49" s="15">
        <f>SUM(J44:J48)</f>
        <v>12759.65827</v>
      </c>
    </row>
    <row r="50" spans="1:10">
      <c r="A50" s="40" t="s">
        <v>19</v>
      </c>
      <c r="B50" s="29" t="s">
        <v>11</v>
      </c>
      <c r="C50" s="11"/>
      <c r="D50" s="12"/>
      <c r="E50" s="13">
        <v>2016</v>
      </c>
      <c r="F50" s="15">
        <f t="shared" ref="F50:F54" si="32">G50+H50+I50+J50</f>
        <v>1108.69308</v>
      </c>
      <c r="G50" s="14">
        <f t="shared" ref="G50:I50" si="33">G56+G62</f>
        <v>0</v>
      </c>
      <c r="H50" s="14">
        <f t="shared" si="33"/>
        <v>0</v>
      </c>
      <c r="I50" s="14">
        <f t="shared" si="33"/>
        <v>0</v>
      </c>
      <c r="J50" s="14">
        <f>J56+J62</f>
        <v>1108.69308</v>
      </c>
    </row>
    <row r="51" spans="1:10">
      <c r="A51" s="41"/>
      <c r="B51" s="30"/>
      <c r="C51" s="12"/>
      <c r="D51" s="12"/>
      <c r="E51" s="13">
        <v>2017</v>
      </c>
      <c r="F51" s="15">
        <f t="shared" si="32"/>
        <v>1035.72567</v>
      </c>
      <c r="G51" s="14">
        <v>0</v>
      </c>
      <c r="H51" s="14">
        <v>0</v>
      </c>
      <c r="I51" s="14">
        <v>0</v>
      </c>
      <c r="J51" s="14">
        <f t="shared" ref="J51" si="34">J57+J63</f>
        <v>1035.72567</v>
      </c>
    </row>
    <row r="52" spans="1:10">
      <c r="A52" s="41"/>
      <c r="B52" s="30"/>
      <c r="C52" s="12"/>
      <c r="D52" s="12"/>
      <c r="E52" s="13">
        <v>2018</v>
      </c>
      <c r="F52" s="15">
        <f t="shared" si="32"/>
        <v>1008.7262500000001</v>
      </c>
      <c r="G52" s="14">
        <v>0</v>
      </c>
      <c r="H52" s="14">
        <v>0</v>
      </c>
      <c r="I52" s="14">
        <v>0</v>
      </c>
      <c r="J52" s="15">
        <f>J58+J64</f>
        <v>1008.7262500000001</v>
      </c>
    </row>
    <row r="53" spans="1:10">
      <c r="A53" s="41"/>
      <c r="B53" s="30"/>
      <c r="C53" s="12"/>
      <c r="D53" s="12"/>
      <c r="E53" s="13">
        <v>2019</v>
      </c>
      <c r="F53" s="15">
        <f t="shared" si="32"/>
        <v>996.30000000000007</v>
      </c>
      <c r="G53" s="14"/>
      <c r="H53" s="14"/>
      <c r="I53" s="14">
        <v>0</v>
      </c>
      <c r="J53" s="15">
        <f>J59+J65</f>
        <v>996.30000000000007</v>
      </c>
    </row>
    <row r="54" spans="1:10">
      <c r="A54" s="42"/>
      <c r="B54" s="30"/>
      <c r="C54" s="12"/>
      <c r="D54" s="12"/>
      <c r="E54" s="13">
        <v>2020</v>
      </c>
      <c r="F54" s="15">
        <f t="shared" si="32"/>
        <v>978.85352999999998</v>
      </c>
      <c r="G54" s="14"/>
      <c r="H54" s="14"/>
      <c r="I54" s="14">
        <v>0</v>
      </c>
      <c r="J54" s="15">
        <f t="shared" ref="J53:J54" si="35">J60+J66</f>
        <v>978.85352999999998</v>
      </c>
    </row>
    <row r="55" spans="1:10">
      <c r="A55" s="16" t="s">
        <v>13</v>
      </c>
      <c r="B55" s="31"/>
      <c r="C55" s="12"/>
      <c r="D55" s="12"/>
      <c r="E55" s="12"/>
      <c r="F55" s="15">
        <f>SUM(F50:F54)</f>
        <v>5128.29853</v>
      </c>
      <c r="G55" s="12">
        <f t="shared" ref="G55" si="36">SUM(G54)</f>
        <v>0</v>
      </c>
      <c r="H55" s="12">
        <f t="shared" ref="H55" si="37">SUM(H54)</f>
        <v>0</v>
      </c>
      <c r="I55" s="12">
        <f t="shared" ref="I55" si="38">SUM(I54)</f>
        <v>0</v>
      </c>
      <c r="J55" s="15">
        <f>SUM(J50:J54)</f>
        <v>5128.29853</v>
      </c>
    </row>
    <row r="56" spans="1:10">
      <c r="A56" s="40" t="s">
        <v>20</v>
      </c>
      <c r="B56" s="29" t="s">
        <v>11</v>
      </c>
      <c r="C56" s="11"/>
      <c r="D56" s="12"/>
      <c r="E56" s="13">
        <v>2016</v>
      </c>
      <c r="F56" s="15">
        <f>G56+H56+I56+J56</f>
        <v>746.59307999999999</v>
      </c>
      <c r="G56" s="14">
        <v>0</v>
      </c>
      <c r="H56" s="14">
        <v>0</v>
      </c>
      <c r="I56" s="14">
        <v>0</v>
      </c>
      <c r="J56" s="15">
        <v>746.59307999999999</v>
      </c>
    </row>
    <row r="57" spans="1:10">
      <c r="A57" s="41"/>
      <c r="B57" s="30"/>
      <c r="C57" s="12"/>
      <c r="D57" s="12"/>
      <c r="E57" s="13">
        <v>2017</v>
      </c>
      <c r="F57" s="15">
        <f t="shared" ref="F57:F60" si="39">G57+H57+I57+J57</f>
        <v>680.58466999999996</v>
      </c>
      <c r="G57" s="14">
        <v>0</v>
      </c>
      <c r="H57" s="14">
        <v>0</v>
      </c>
      <c r="I57" s="14">
        <v>0</v>
      </c>
      <c r="J57" s="15">
        <v>680.58466999999996</v>
      </c>
    </row>
    <row r="58" spans="1:10">
      <c r="A58" s="41"/>
      <c r="B58" s="30"/>
      <c r="C58" s="12"/>
      <c r="D58" s="12"/>
      <c r="E58" s="13">
        <v>2018</v>
      </c>
      <c r="F58" s="15">
        <f t="shared" si="39"/>
        <v>683.72625000000005</v>
      </c>
      <c r="G58" s="14">
        <v>0</v>
      </c>
      <c r="H58" s="14">
        <v>0</v>
      </c>
      <c r="I58" s="14">
        <v>0</v>
      </c>
      <c r="J58" s="15">
        <v>683.72625000000005</v>
      </c>
    </row>
    <row r="59" spans="1:10">
      <c r="A59" s="41"/>
      <c r="B59" s="30"/>
      <c r="C59" s="12"/>
      <c r="D59" s="12"/>
      <c r="E59" s="13">
        <v>2019</v>
      </c>
      <c r="F59" s="15">
        <f t="shared" si="39"/>
        <v>597.70000000000005</v>
      </c>
      <c r="G59" s="14"/>
      <c r="H59" s="14"/>
      <c r="I59" s="14">
        <v>0</v>
      </c>
      <c r="J59" s="15">
        <f>612.7-15</f>
        <v>597.70000000000005</v>
      </c>
    </row>
    <row r="60" spans="1:10">
      <c r="A60" s="42"/>
      <c r="B60" s="30"/>
      <c r="C60" s="12"/>
      <c r="D60" s="12"/>
      <c r="E60" s="13">
        <v>2020</v>
      </c>
      <c r="F60" s="15">
        <f t="shared" si="39"/>
        <v>585.25352999999996</v>
      </c>
      <c r="G60" s="14"/>
      <c r="H60" s="14"/>
      <c r="I60" s="14">
        <v>0</v>
      </c>
      <c r="J60" s="15">
        <v>585.25352999999996</v>
      </c>
    </row>
    <row r="61" spans="1:10">
      <c r="A61" s="16" t="s">
        <v>13</v>
      </c>
      <c r="B61" s="31"/>
      <c r="C61" s="12"/>
      <c r="D61" s="12"/>
      <c r="E61" s="12"/>
      <c r="F61" s="15">
        <f>SUM(F56:F60)</f>
        <v>3293.8575300000002</v>
      </c>
      <c r="G61" s="12">
        <f t="shared" ref="G61" si="40">SUM(G60)</f>
        <v>0</v>
      </c>
      <c r="H61" s="12">
        <f t="shared" ref="H61" si="41">SUM(H60)</f>
        <v>0</v>
      </c>
      <c r="I61" s="12">
        <f t="shared" ref="I61" si="42">SUM(I60)</f>
        <v>0</v>
      </c>
      <c r="J61" s="15">
        <f>SUM(J56:J60)</f>
        <v>3293.8575300000002</v>
      </c>
    </row>
    <row r="62" spans="1:10">
      <c r="A62" s="40" t="s">
        <v>21</v>
      </c>
      <c r="B62" s="29" t="s">
        <v>11</v>
      </c>
      <c r="C62" s="11"/>
      <c r="D62" s="12"/>
      <c r="E62" s="13">
        <v>2016</v>
      </c>
      <c r="F62" s="15">
        <f>G62+H62+I62+J62</f>
        <v>362.1</v>
      </c>
      <c r="G62" s="14">
        <v>0</v>
      </c>
      <c r="H62" s="14">
        <v>0</v>
      </c>
      <c r="I62" s="14">
        <v>0</v>
      </c>
      <c r="J62" s="15">
        <v>362.1</v>
      </c>
    </row>
    <row r="63" spans="1:10">
      <c r="A63" s="41"/>
      <c r="B63" s="30"/>
      <c r="C63" s="12"/>
      <c r="D63" s="12"/>
      <c r="E63" s="13">
        <v>2017</v>
      </c>
      <c r="F63" s="15">
        <f t="shared" ref="F63:F66" si="43">G63+H63+I63+J63</f>
        <v>355.14100000000002</v>
      </c>
      <c r="G63" s="14">
        <v>0</v>
      </c>
      <c r="H63" s="14">
        <v>0</v>
      </c>
      <c r="I63" s="14">
        <v>0</v>
      </c>
      <c r="J63" s="15">
        <v>355.14100000000002</v>
      </c>
    </row>
    <row r="64" spans="1:10">
      <c r="A64" s="41"/>
      <c r="B64" s="30"/>
      <c r="C64" s="12"/>
      <c r="D64" s="12"/>
      <c r="E64" s="13">
        <v>2018</v>
      </c>
      <c r="F64" s="15">
        <f t="shared" si="43"/>
        <v>325</v>
      </c>
      <c r="G64" s="14">
        <v>0</v>
      </c>
      <c r="H64" s="14">
        <v>0</v>
      </c>
      <c r="I64" s="14">
        <v>0</v>
      </c>
      <c r="J64" s="15">
        <v>325</v>
      </c>
    </row>
    <row r="65" spans="1:10">
      <c r="A65" s="41"/>
      <c r="B65" s="30"/>
      <c r="C65" s="12"/>
      <c r="D65" s="12"/>
      <c r="E65" s="13">
        <v>2019</v>
      </c>
      <c r="F65" s="15">
        <f t="shared" si="43"/>
        <v>398.6</v>
      </c>
      <c r="G65" s="14"/>
      <c r="H65" s="14"/>
      <c r="I65" s="14">
        <v>0</v>
      </c>
      <c r="J65" s="15">
        <v>398.6</v>
      </c>
    </row>
    <row r="66" spans="1:10">
      <c r="A66" s="42"/>
      <c r="B66" s="30"/>
      <c r="C66" s="12"/>
      <c r="D66" s="12"/>
      <c r="E66" s="13">
        <v>2020</v>
      </c>
      <c r="F66" s="15">
        <f t="shared" si="43"/>
        <v>393.6</v>
      </c>
      <c r="G66" s="14"/>
      <c r="H66" s="14"/>
      <c r="I66" s="14">
        <v>0</v>
      </c>
      <c r="J66" s="15">
        <v>393.6</v>
      </c>
    </row>
    <row r="67" spans="1:10">
      <c r="A67" s="16" t="s">
        <v>13</v>
      </c>
      <c r="B67" s="31"/>
      <c r="C67" s="12"/>
      <c r="D67" s="12"/>
      <c r="E67" s="12"/>
      <c r="F67" s="15">
        <f>SUM(F62:F66)</f>
        <v>1834.4409999999998</v>
      </c>
      <c r="G67" s="12">
        <f t="shared" ref="G67" si="44">SUM(G66)</f>
        <v>0</v>
      </c>
      <c r="H67" s="12">
        <f t="shared" ref="H67" si="45">SUM(H66)</f>
        <v>0</v>
      </c>
      <c r="I67" s="12">
        <f t="shared" ref="I67" si="46">SUM(I66)</f>
        <v>0</v>
      </c>
      <c r="J67" s="15">
        <f t="shared" ref="J67" si="47">SUM(J66)</f>
        <v>393.6</v>
      </c>
    </row>
    <row r="68" spans="1:10">
      <c r="A68" s="40" t="s">
        <v>22</v>
      </c>
      <c r="B68" s="29" t="s">
        <v>11</v>
      </c>
      <c r="C68" s="11"/>
      <c r="D68" s="12"/>
      <c r="E68" s="13">
        <v>2016</v>
      </c>
      <c r="F68" s="15">
        <f>G68+H68+I68+J68</f>
        <v>27.486999999999998</v>
      </c>
      <c r="G68" s="14">
        <v>0</v>
      </c>
      <c r="H68" s="14">
        <v>0</v>
      </c>
      <c r="I68" s="14">
        <v>0</v>
      </c>
      <c r="J68" s="15">
        <v>27.486999999999998</v>
      </c>
    </row>
    <row r="69" spans="1:10">
      <c r="A69" s="41"/>
      <c r="B69" s="30"/>
      <c r="C69" s="12"/>
      <c r="D69" s="12"/>
      <c r="E69" s="13">
        <v>2017</v>
      </c>
      <c r="F69" s="15">
        <f t="shared" ref="F69:F72" si="48">G69+H69+I69+J69</f>
        <v>31.141999999999999</v>
      </c>
      <c r="G69" s="14">
        <v>0</v>
      </c>
      <c r="H69" s="14">
        <v>0</v>
      </c>
      <c r="I69" s="14">
        <v>0</v>
      </c>
      <c r="J69" s="15">
        <v>31.141999999999999</v>
      </c>
    </row>
    <row r="70" spans="1:10">
      <c r="A70" s="41"/>
      <c r="B70" s="30"/>
      <c r="C70" s="12"/>
      <c r="D70" s="12"/>
      <c r="E70" s="13">
        <v>2018</v>
      </c>
      <c r="F70" s="15">
        <f t="shared" si="48"/>
        <v>30.890999999999998</v>
      </c>
      <c r="G70" s="14">
        <v>0</v>
      </c>
      <c r="H70" s="14">
        <v>0</v>
      </c>
      <c r="I70" s="14">
        <v>0</v>
      </c>
      <c r="J70" s="15">
        <v>30.890999999999998</v>
      </c>
    </row>
    <row r="71" spans="1:10">
      <c r="A71" s="41"/>
      <c r="B71" s="30"/>
      <c r="C71" s="12"/>
      <c r="D71" s="12"/>
      <c r="E71" s="13">
        <v>2019</v>
      </c>
      <c r="F71" s="15">
        <f t="shared" si="48"/>
        <v>31.492999999999999</v>
      </c>
      <c r="G71" s="14"/>
      <c r="H71" s="14"/>
      <c r="I71" s="14">
        <v>0</v>
      </c>
      <c r="J71" s="15">
        <v>31.492999999999999</v>
      </c>
    </row>
    <row r="72" spans="1:10">
      <c r="A72" s="42"/>
      <c r="B72" s="30"/>
      <c r="C72" s="12"/>
      <c r="D72" s="12"/>
      <c r="E72" s="13">
        <v>2020</v>
      </c>
      <c r="F72" s="15">
        <f t="shared" si="48"/>
        <v>32.64</v>
      </c>
      <c r="G72" s="14"/>
      <c r="H72" s="14"/>
      <c r="I72" s="14">
        <v>0</v>
      </c>
      <c r="J72" s="15">
        <v>32.64</v>
      </c>
    </row>
    <row r="73" spans="1:10">
      <c r="A73" s="16" t="s">
        <v>13</v>
      </c>
      <c r="B73" s="31"/>
      <c r="C73" s="12"/>
      <c r="D73" s="12"/>
      <c r="E73" s="12"/>
      <c r="F73" s="15">
        <f>SUM(F68:F72)</f>
        <v>153.65299999999999</v>
      </c>
      <c r="G73" s="12">
        <f t="shared" ref="G73" si="49">SUM(G72)</f>
        <v>0</v>
      </c>
      <c r="H73" s="12">
        <f t="shared" ref="H73" si="50">SUM(H72)</f>
        <v>0</v>
      </c>
      <c r="I73" s="12">
        <f t="shared" ref="I73" si="51">SUM(I72)</f>
        <v>0</v>
      </c>
      <c r="J73" s="15">
        <f>SUM(J68:J72)</f>
        <v>153.65299999999999</v>
      </c>
    </row>
    <row r="74" spans="1:10">
      <c r="A74" s="40" t="s">
        <v>23</v>
      </c>
      <c r="B74" s="29" t="s">
        <v>11</v>
      </c>
      <c r="C74" s="11"/>
      <c r="D74" s="12"/>
      <c r="E74" s="13">
        <v>2016</v>
      </c>
      <c r="F74" s="15">
        <f>G74+H74+I74+J74</f>
        <v>164.77099999999999</v>
      </c>
      <c r="G74" s="14">
        <v>0</v>
      </c>
      <c r="H74" s="14">
        <v>0</v>
      </c>
      <c r="I74" s="14">
        <v>0</v>
      </c>
      <c r="J74" s="15">
        <v>164.77099999999999</v>
      </c>
    </row>
    <row r="75" spans="1:10">
      <c r="A75" s="41"/>
      <c r="B75" s="30"/>
      <c r="C75" s="12"/>
      <c r="D75" s="12"/>
      <c r="E75" s="13">
        <v>2017</v>
      </c>
      <c r="F75" s="15">
        <f t="shared" ref="F75:F78" si="52">G75+H75+I75+J75</f>
        <v>186.767</v>
      </c>
      <c r="G75" s="14">
        <v>0</v>
      </c>
      <c r="H75" s="14">
        <v>0</v>
      </c>
      <c r="I75" s="14">
        <v>0</v>
      </c>
      <c r="J75" s="15">
        <v>186.767</v>
      </c>
    </row>
    <row r="76" spans="1:10">
      <c r="A76" s="41"/>
      <c r="B76" s="30"/>
      <c r="C76" s="12"/>
      <c r="D76" s="12"/>
      <c r="E76" s="13">
        <v>2018</v>
      </c>
      <c r="F76" s="15">
        <f t="shared" si="52"/>
        <v>167.822</v>
      </c>
      <c r="G76" s="14">
        <v>0</v>
      </c>
      <c r="H76" s="14">
        <v>0</v>
      </c>
      <c r="I76" s="14">
        <v>0</v>
      </c>
      <c r="J76" s="15">
        <v>167.822</v>
      </c>
    </row>
    <row r="77" spans="1:10">
      <c r="A77" s="41"/>
      <c r="B77" s="30"/>
      <c r="C77" s="12"/>
      <c r="D77" s="12"/>
      <c r="E77" s="13">
        <v>2019</v>
      </c>
      <c r="F77" s="15">
        <f t="shared" si="52"/>
        <v>189.834</v>
      </c>
      <c r="G77" s="14"/>
      <c r="H77" s="14"/>
      <c r="I77" s="14">
        <v>0</v>
      </c>
      <c r="J77" s="15">
        <v>189.834</v>
      </c>
    </row>
    <row r="78" spans="1:10" ht="21.75" customHeight="1">
      <c r="A78" s="42"/>
      <c r="B78" s="30"/>
      <c r="C78" s="12"/>
      <c r="D78" s="12"/>
      <c r="E78" s="13">
        <v>2020</v>
      </c>
      <c r="F78" s="15">
        <f t="shared" si="52"/>
        <v>197.154</v>
      </c>
      <c r="G78" s="14"/>
      <c r="H78" s="14"/>
      <c r="I78" s="14">
        <v>0</v>
      </c>
      <c r="J78" s="15">
        <v>197.154</v>
      </c>
    </row>
    <row r="79" spans="1:10">
      <c r="A79" s="16" t="s">
        <v>13</v>
      </c>
      <c r="B79" s="31"/>
      <c r="C79" s="12"/>
      <c r="D79" s="12"/>
      <c r="E79" s="12"/>
      <c r="F79" s="15">
        <f>SUM(F74:F78)</f>
        <v>906.34799999999996</v>
      </c>
      <c r="G79" s="12">
        <f t="shared" ref="G79" si="53">SUM(G78)</f>
        <v>0</v>
      </c>
      <c r="H79" s="12">
        <f t="shared" ref="H79" si="54">SUM(H78)</f>
        <v>0</v>
      </c>
      <c r="I79" s="12">
        <f t="shared" ref="I79" si="55">SUM(I78)</f>
        <v>0</v>
      </c>
      <c r="J79" s="15">
        <f>SUM(J74:J78)</f>
        <v>906.34799999999996</v>
      </c>
    </row>
    <row r="80" spans="1:10">
      <c r="A80" s="40" t="s">
        <v>24</v>
      </c>
      <c r="B80" s="29" t="s">
        <v>11</v>
      </c>
      <c r="C80" s="11"/>
      <c r="D80" s="12"/>
      <c r="E80" s="13">
        <v>2016</v>
      </c>
      <c r="F80" s="15">
        <f>G80+H80+I80+J80</f>
        <v>125.791</v>
      </c>
      <c r="G80" s="14">
        <v>0</v>
      </c>
      <c r="H80" s="14">
        <v>0</v>
      </c>
      <c r="I80" s="14">
        <v>0</v>
      </c>
      <c r="J80" s="15">
        <v>125.791</v>
      </c>
    </row>
    <row r="81" spans="1:10">
      <c r="A81" s="41"/>
      <c r="B81" s="30"/>
      <c r="C81" s="12"/>
      <c r="D81" s="12"/>
      <c r="E81" s="13">
        <v>2017</v>
      </c>
      <c r="F81" s="15">
        <f t="shared" ref="F81:F84" si="56">G81+H81+I81+J81</f>
        <v>100.38535</v>
      </c>
      <c r="G81" s="14">
        <v>0</v>
      </c>
      <c r="H81" s="14">
        <v>0</v>
      </c>
      <c r="I81" s="14">
        <v>0</v>
      </c>
      <c r="J81" s="15">
        <v>100.38535</v>
      </c>
    </row>
    <row r="82" spans="1:10">
      <c r="A82" s="41"/>
      <c r="B82" s="30"/>
      <c r="C82" s="12"/>
      <c r="D82" s="12"/>
      <c r="E82" s="13">
        <v>2018</v>
      </c>
      <c r="F82" s="15">
        <f t="shared" si="56"/>
        <v>102.77500000000001</v>
      </c>
      <c r="G82" s="14">
        <v>0</v>
      </c>
      <c r="H82" s="14">
        <v>0</v>
      </c>
      <c r="I82" s="14">
        <v>0</v>
      </c>
      <c r="J82" s="15">
        <v>102.77500000000001</v>
      </c>
    </row>
    <row r="83" spans="1:10">
      <c r="A83" s="41"/>
      <c r="B83" s="30"/>
      <c r="C83" s="12"/>
      <c r="D83" s="12"/>
      <c r="E83" s="13">
        <v>2019</v>
      </c>
      <c r="F83" s="15">
        <f t="shared" si="56"/>
        <v>110.515</v>
      </c>
      <c r="G83" s="14"/>
      <c r="H83" s="14"/>
      <c r="I83" s="14">
        <v>0</v>
      </c>
      <c r="J83" s="15">
        <v>110.515</v>
      </c>
    </row>
    <row r="84" spans="1:10" ht="23.25" customHeight="1">
      <c r="A84" s="42"/>
      <c r="B84" s="30"/>
      <c r="C84" s="12"/>
      <c r="D84" s="12"/>
      <c r="E84" s="13">
        <v>2020</v>
      </c>
      <c r="F84" s="15">
        <f t="shared" si="56"/>
        <v>114.586</v>
      </c>
      <c r="G84" s="14"/>
      <c r="H84" s="14"/>
      <c r="I84" s="14">
        <v>0</v>
      </c>
      <c r="J84" s="15">
        <v>114.586</v>
      </c>
    </row>
    <row r="85" spans="1:10">
      <c r="A85" s="16" t="s">
        <v>13</v>
      </c>
      <c r="B85" s="31"/>
      <c r="C85" s="12"/>
      <c r="D85" s="12"/>
      <c r="E85" s="12"/>
      <c r="F85" s="15">
        <f>SUM(F80:F84)</f>
        <v>554.05235000000005</v>
      </c>
      <c r="G85" s="12">
        <f t="shared" ref="G85" si="57">SUM(G84)</f>
        <v>0</v>
      </c>
      <c r="H85" s="12">
        <f t="shared" ref="H85" si="58">SUM(H84)</f>
        <v>0</v>
      </c>
      <c r="I85" s="12">
        <f t="shared" ref="I85" si="59">SUM(I84)</f>
        <v>0</v>
      </c>
      <c r="J85" s="15">
        <f>SUM(J80:J84)</f>
        <v>554.05235000000005</v>
      </c>
    </row>
    <row r="86" spans="1:10">
      <c r="A86" s="40" t="s">
        <v>25</v>
      </c>
      <c r="B86" s="29" t="s">
        <v>11</v>
      </c>
      <c r="C86" s="11"/>
      <c r="D86" s="12"/>
      <c r="E86" s="13">
        <v>2016</v>
      </c>
      <c r="F86" s="15">
        <f>G86+H86+I86+J86</f>
        <v>19.319980000000001</v>
      </c>
      <c r="G86" s="14">
        <v>0</v>
      </c>
      <c r="H86" s="14">
        <v>0</v>
      </c>
      <c r="I86" s="14">
        <v>0</v>
      </c>
      <c r="J86" s="15">
        <v>19.319980000000001</v>
      </c>
    </row>
    <row r="87" spans="1:10">
      <c r="A87" s="41"/>
      <c r="B87" s="30"/>
      <c r="C87" s="12"/>
      <c r="D87" s="12"/>
      <c r="E87" s="13">
        <v>2017</v>
      </c>
      <c r="F87" s="15">
        <f t="shared" ref="F87:F90" si="60">G87+H87+I87+J87</f>
        <v>51.739249999999998</v>
      </c>
      <c r="G87" s="14">
        <v>0</v>
      </c>
      <c r="H87" s="14">
        <v>0</v>
      </c>
      <c r="I87" s="14">
        <v>0</v>
      </c>
      <c r="J87" s="15">
        <v>51.739249999999998</v>
      </c>
    </row>
    <row r="88" spans="1:10">
      <c r="A88" s="41"/>
      <c r="B88" s="30"/>
      <c r="C88" s="12"/>
      <c r="D88" s="12"/>
      <c r="E88" s="13">
        <v>2018</v>
      </c>
      <c r="F88" s="15">
        <f t="shared" si="60"/>
        <v>54.657499999999999</v>
      </c>
      <c r="G88" s="14">
        <v>0</v>
      </c>
      <c r="H88" s="14">
        <v>0</v>
      </c>
      <c r="I88" s="14">
        <v>0</v>
      </c>
      <c r="J88" s="15">
        <v>54.657499999999999</v>
      </c>
    </row>
    <row r="89" spans="1:10">
      <c r="A89" s="41"/>
      <c r="B89" s="30"/>
      <c r="C89" s="12"/>
      <c r="D89" s="12"/>
      <c r="E89" s="13">
        <v>2019</v>
      </c>
      <c r="F89" s="15">
        <f t="shared" si="60"/>
        <v>56.183</v>
      </c>
      <c r="G89" s="14"/>
      <c r="H89" s="14"/>
      <c r="I89" s="14">
        <v>0</v>
      </c>
      <c r="J89" s="15">
        <v>56.183</v>
      </c>
    </row>
    <row r="90" spans="1:10" ht="39" customHeight="1">
      <c r="A90" s="42"/>
      <c r="B90" s="30"/>
      <c r="C90" s="12"/>
      <c r="D90" s="12"/>
      <c r="E90" s="13">
        <v>2020</v>
      </c>
      <c r="F90" s="15">
        <f t="shared" si="60"/>
        <v>58.440750000000001</v>
      </c>
      <c r="G90" s="14"/>
      <c r="H90" s="14"/>
      <c r="I90" s="14">
        <v>0</v>
      </c>
      <c r="J90" s="15">
        <v>58.440750000000001</v>
      </c>
    </row>
    <row r="91" spans="1:10">
      <c r="A91" s="16" t="s">
        <v>13</v>
      </c>
      <c r="B91" s="31"/>
      <c r="C91" s="12"/>
      <c r="D91" s="12"/>
      <c r="E91" s="12"/>
      <c r="F91" s="15">
        <f>SUM(F86:F90)</f>
        <v>240.34048000000001</v>
      </c>
      <c r="G91" s="12">
        <f t="shared" ref="G91" si="61">SUM(G90)</f>
        <v>0</v>
      </c>
      <c r="H91" s="12">
        <f t="shared" ref="H91" si="62">SUM(H90)</f>
        <v>0</v>
      </c>
      <c r="I91" s="12">
        <f t="shared" ref="I91" si="63">SUM(I90)</f>
        <v>0</v>
      </c>
      <c r="J91" s="15">
        <f>SUM(J86:J90)</f>
        <v>240.34048000000001</v>
      </c>
    </row>
    <row r="92" spans="1:10">
      <c r="A92" s="40" t="s">
        <v>26</v>
      </c>
      <c r="B92" s="29" t="s">
        <v>11</v>
      </c>
      <c r="C92" s="11"/>
      <c r="D92" s="12"/>
      <c r="E92" s="13">
        <v>2016</v>
      </c>
      <c r="F92" s="15">
        <f>G92+H92+I92+J92</f>
        <v>3</v>
      </c>
      <c r="G92" s="14">
        <v>0</v>
      </c>
      <c r="H92" s="14">
        <v>0</v>
      </c>
      <c r="I92" s="14">
        <v>0</v>
      </c>
      <c r="J92" s="15">
        <v>3</v>
      </c>
    </row>
    <row r="93" spans="1:10">
      <c r="A93" s="41"/>
      <c r="B93" s="30"/>
      <c r="C93" s="12"/>
      <c r="D93" s="12"/>
      <c r="E93" s="13">
        <v>2017</v>
      </c>
      <c r="F93" s="15">
        <f t="shared" ref="F93:F96" si="64">G93+H93+I93+J93</f>
        <v>3.4041000000000001</v>
      </c>
      <c r="G93" s="14">
        <v>0</v>
      </c>
      <c r="H93" s="14">
        <v>0</v>
      </c>
      <c r="I93" s="14">
        <v>0</v>
      </c>
      <c r="J93" s="15">
        <v>3.4041000000000001</v>
      </c>
    </row>
    <row r="94" spans="1:10">
      <c r="A94" s="41"/>
      <c r="B94" s="30"/>
      <c r="C94" s="12"/>
      <c r="D94" s="12"/>
      <c r="E94" s="13">
        <v>2018</v>
      </c>
      <c r="F94" s="15">
        <f t="shared" si="64"/>
        <v>3.5661999999999998</v>
      </c>
      <c r="G94" s="14">
        <v>0</v>
      </c>
      <c r="H94" s="14">
        <v>0</v>
      </c>
      <c r="I94" s="14">
        <v>0</v>
      </c>
      <c r="J94" s="15">
        <f>4-0.4338</f>
        <v>3.5661999999999998</v>
      </c>
    </row>
    <row r="95" spans="1:10">
      <c r="A95" s="41"/>
      <c r="B95" s="30"/>
      <c r="C95" s="12"/>
      <c r="D95" s="12"/>
      <c r="E95" s="13">
        <v>2019</v>
      </c>
      <c r="F95" s="15">
        <f t="shared" si="64"/>
        <v>4.5</v>
      </c>
      <c r="G95" s="14"/>
      <c r="H95" s="14"/>
      <c r="I95" s="14">
        <v>0</v>
      </c>
      <c r="J95" s="15">
        <v>4.5</v>
      </c>
    </row>
    <row r="96" spans="1:10">
      <c r="A96" s="42"/>
      <c r="B96" s="30"/>
      <c r="C96" s="12"/>
      <c r="D96" s="12"/>
      <c r="E96" s="13">
        <v>2020</v>
      </c>
      <c r="F96" s="15">
        <f t="shared" si="64"/>
        <v>4</v>
      </c>
      <c r="G96" s="14"/>
      <c r="H96" s="14"/>
      <c r="I96" s="14">
        <v>0</v>
      </c>
      <c r="J96" s="15">
        <v>4</v>
      </c>
    </row>
    <row r="97" spans="1:10">
      <c r="A97" s="16" t="s">
        <v>13</v>
      </c>
      <c r="B97" s="31"/>
      <c r="C97" s="12"/>
      <c r="D97" s="12"/>
      <c r="E97" s="12"/>
      <c r="F97" s="15">
        <f>SUM(F92:F96)</f>
        <v>18.470300000000002</v>
      </c>
      <c r="G97" s="12">
        <f t="shared" ref="G97" si="65">SUM(G96)</f>
        <v>0</v>
      </c>
      <c r="H97" s="12">
        <f t="shared" ref="H97" si="66">SUM(H96)</f>
        <v>0</v>
      </c>
      <c r="I97" s="12">
        <f t="shared" ref="I97" si="67">SUM(I96)</f>
        <v>0</v>
      </c>
      <c r="J97" s="15">
        <f t="shared" ref="J97" si="68">SUM(J96)</f>
        <v>4</v>
      </c>
    </row>
    <row r="98" spans="1:10">
      <c r="A98" s="40" t="s">
        <v>27</v>
      </c>
      <c r="B98" s="29" t="s">
        <v>11</v>
      </c>
      <c r="C98" s="11"/>
      <c r="D98" s="12"/>
      <c r="E98" s="13">
        <v>2016</v>
      </c>
      <c r="F98" s="15">
        <f>G98+H98+I98+J98</f>
        <v>467.95699999999999</v>
      </c>
      <c r="G98" s="14">
        <v>0</v>
      </c>
      <c r="H98" s="14">
        <v>467.95699999999999</v>
      </c>
      <c r="I98" s="14">
        <v>0</v>
      </c>
      <c r="J98" s="15">
        <v>0</v>
      </c>
    </row>
    <row r="99" spans="1:10">
      <c r="A99" s="41"/>
      <c r="B99" s="30"/>
      <c r="C99" s="12"/>
      <c r="D99" s="12"/>
      <c r="E99" s="13">
        <v>2017</v>
      </c>
      <c r="F99" s="15">
        <f t="shared" ref="F99:F102" si="69">G99+H99+I99+J99</f>
        <v>467.95699999999999</v>
      </c>
      <c r="G99" s="14">
        <v>0</v>
      </c>
      <c r="H99" s="14">
        <v>467.95699999999999</v>
      </c>
      <c r="I99" s="14">
        <v>0</v>
      </c>
      <c r="J99" s="15">
        <v>0</v>
      </c>
    </row>
    <row r="100" spans="1:10">
      <c r="A100" s="41"/>
      <c r="B100" s="30"/>
      <c r="C100" s="12"/>
      <c r="D100" s="12"/>
      <c r="E100" s="13">
        <v>2018</v>
      </c>
      <c r="F100" s="15">
        <f t="shared" si="69"/>
        <v>493.86200000000002</v>
      </c>
      <c r="G100" s="14">
        <v>0</v>
      </c>
      <c r="H100" s="14">
        <v>493.86200000000002</v>
      </c>
      <c r="I100" s="14">
        <v>0</v>
      </c>
      <c r="J100" s="15">
        <v>0</v>
      </c>
    </row>
    <row r="101" spans="1:10">
      <c r="A101" s="41"/>
      <c r="B101" s="30"/>
      <c r="C101" s="12"/>
      <c r="D101" s="12"/>
      <c r="E101" s="13">
        <v>2019</v>
      </c>
      <c r="F101" s="15">
        <f t="shared" si="69"/>
        <v>3.52</v>
      </c>
      <c r="G101" s="14"/>
      <c r="H101" s="14">
        <v>3.52</v>
      </c>
      <c r="I101" s="14">
        <v>0</v>
      </c>
      <c r="J101" s="15">
        <v>0</v>
      </c>
    </row>
    <row r="102" spans="1:10" ht="40.5" customHeight="1">
      <c r="A102" s="42"/>
      <c r="B102" s="30"/>
      <c r="C102" s="12"/>
      <c r="D102" s="12"/>
      <c r="E102" s="13">
        <v>2020</v>
      </c>
      <c r="F102" s="15">
        <f t="shared" si="69"/>
        <v>3.52</v>
      </c>
      <c r="G102" s="14"/>
      <c r="H102" s="14">
        <v>3.52</v>
      </c>
      <c r="I102" s="14">
        <v>0</v>
      </c>
      <c r="J102" s="15">
        <v>0</v>
      </c>
    </row>
    <row r="103" spans="1:10">
      <c r="A103" s="16" t="s">
        <v>13</v>
      </c>
      <c r="B103" s="31"/>
      <c r="C103" s="12"/>
      <c r="D103" s="12"/>
      <c r="E103" s="12"/>
      <c r="F103" s="15">
        <f>SUM(F98:F102)</f>
        <v>1436.816</v>
      </c>
      <c r="G103" s="15">
        <f t="shared" ref="G103:J103" si="70">SUM(G98:G102)</f>
        <v>0</v>
      </c>
      <c r="H103" s="15">
        <f t="shared" si="70"/>
        <v>1436.816</v>
      </c>
      <c r="I103" s="15">
        <f t="shared" si="70"/>
        <v>0</v>
      </c>
      <c r="J103" s="15">
        <f t="shared" si="70"/>
        <v>0</v>
      </c>
    </row>
    <row r="104" spans="1:10">
      <c r="A104" s="40" t="s">
        <v>35</v>
      </c>
      <c r="B104" s="29" t="s">
        <v>11</v>
      </c>
      <c r="C104" s="11"/>
      <c r="D104" s="12"/>
      <c r="E104" s="13">
        <v>2016</v>
      </c>
      <c r="F104" s="15">
        <f>G104+H104+I104+J104</f>
        <v>96.63</v>
      </c>
      <c r="G104" s="14">
        <v>96.63</v>
      </c>
      <c r="H104" s="14">
        <v>0</v>
      </c>
      <c r="I104" s="14">
        <v>0</v>
      </c>
      <c r="J104" s="15"/>
    </row>
    <row r="105" spans="1:10">
      <c r="A105" s="41"/>
      <c r="B105" s="30"/>
      <c r="C105" s="12"/>
      <c r="D105" s="12"/>
      <c r="E105" s="13">
        <v>2017</v>
      </c>
      <c r="F105" s="15">
        <f t="shared" ref="F105:F108" si="71">G105+H105+I105+J105</f>
        <v>125.4</v>
      </c>
      <c r="G105" s="14">
        <v>125.4</v>
      </c>
      <c r="H105" s="14">
        <v>0</v>
      </c>
      <c r="I105" s="14">
        <v>0</v>
      </c>
      <c r="J105" s="15"/>
    </row>
    <row r="106" spans="1:10">
      <c r="A106" s="41"/>
      <c r="B106" s="30"/>
      <c r="C106" s="12"/>
      <c r="D106" s="12"/>
      <c r="E106" s="13">
        <v>2018</v>
      </c>
      <c r="F106" s="15">
        <f t="shared" si="71"/>
        <v>137.1</v>
      </c>
      <c r="G106" s="14">
        <v>137.1</v>
      </c>
      <c r="H106" s="14">
        <v>0</v>
      </c>
      <c r="I106" s="14">
        <v>0</v>
      </c>
      <c r="J106" s="15"/>
    </row>
    <row r="107" spans="1:10">
      <c r="A107" s="41"/>
      <c r="B107" s="30"/>
      <c r="C107" s="12"/>
      <c r="D107" s="12"/>
      <c r="E107" s="13">
        <v>2019</v>
      </c>
      <c r="F107" s="15">
        <f t="shared" si="71"/>
        <v>143.19999999999999</v>
      </c>
      <c r="G107" s="14">
        <v>143.19999999999999</v>
      </c>
      <c r="H107" s="14"/>
      <c r="I107" s="14">
        <v>0</v>
      </c>
      <c r="J107" s="15"/>
    </row>
    <row r="108" spans="1:10">
      <c r="A108" s="42"/>
      <c r="B108" s="30"/>
      <c r="C108" s="12"/>
      <c r="D108" s="12"/>
      <c r="E108" s="13">
        <v>2020</v>
      </c>
      <c r="F108" s="15">
        <f t="shared" si="71"/>
        <v>144.80000000000001</v>
      </c>
      <c r="G108" s="14">
        <v>144.80000000000001</v>
      </c>
      <c r="H108" s="14"/>
      <c r="I108" s="14">
        <v>0</v>
      </c>
      <c r="J108" s="15"/>
    </row>
    <row r="109" spans="1:10">
      <c r="A109" s="16" t="s">
        <v>13</v>
      </c>
      <c r="B109" s="31"/>
      <c r="C109" s="12"/>
      <c r="D109" s="12"/>
      <c r="E109" s="12"/>
      <c r="F109" s="15">
        <f>SUM(F104:F108)</f>
        <v>647.13</v>
      </c>
      <c r="G109" s="14">
        <f>SUM(G104:G108)</f>
        <v>647.13</v>
      </c>
      <c r="H109" s="12">
        <f t="shared" ref="H109" si="72">SUM(H108)</f>
        <v>0</v>
      </c>
      <c r="I109" s="12">
        <f t="shared" ref="I109" si="73">SUM(I108)</f>
        <v>0</v>
      </c>
      <c r="J109" s="15">
        <f t="shared" ref="J109" si="74">SUM(J108)</f>
        <v>0</v>
      </c>
    </row>
    <row r="110" spans="1:10">
      <c r="A110" s="32" t="s">
        <v>28</v>
      </c>
      <c r="B110" s="29" t="s">
        <v>11</v>
      </c>
      <c r="C110" s="5"/>
      <c r="D110" s="6"/>
      <c r="E110" s="7">
        <v>2016</v>
      </c>
      <c r="F110" s="10">
        <f>G110+H110+I110+J110</f>
        <v>38.142650000000003</v>
      </c>
      <c r="G110" s="8">
        <f>G116</f>
        <v>0</v>
      </c>
      <c r="H110" s="8">
        <f t="shared" ref="H110:J110" si="75">H116</f>
        <v>0</v>
      </c>
      <c r="I110" s="8">
        <f t="shared" si="75"/>
        <v>0</v>
      </c>
      <c r="J110" s="8">
        <f t="shared" si="75"/>
        <v>38.142650000000003</v>
      </c>
    </row>
    <row r="111" spans="1:10">
      <c r="A111" s="33"/>
      <c r="B111" s="30"/>
      <c r="C111" s="6"/>
      <c r="D111" s="6"/>
      <c r="E111" s="7">
        <v>2017</v>
      </c>
      <c r="F111" s="10">
        <f t="shared" ref="F111:F114" si="76">G111+H111+I111+J111</f>
        <v>5.1920000000000002</v>
      </c>
      <c r="G111" s="8">
        <f t="shared" ref="G111:J113" si="77">G117</f>
        <v>0</v>
      </c>
      <c r="H111" s="8">
        <f t="shared" si="77"/>
        <v>0</v>
      </c>
      <c r="I111" s="8">
        <f t="shared" si="77"/>
        <v>0</v>
      </c>
      <c r="J111" s="8">
        <f t="shared" si="77"/>
        <v>5.1920000000000002</v>
      </c>
    </row>
    <row r="112" spans="1:10">
      <c r="A112" s="33"/>
      <c r="B112" s="30"/>
      <c r="C112" s="6"/>
      <c r="D112" s="6"/>
      <c r="E112" s="7">
        <v>2018</v>
      </c>
      <c r="F112" s="10">
        <f t="shared" si="76"/>
        <v>4.2480000000000002</v>
      </c>
      <c r="G112" s="8">
        <f t="shared" si="77"/>
        <v>0</v>
      </c>
      <c r="H112" s="8">
        <f t="shared" si="77"/>
        <v>0</v>
      </c>
      <c r="I112" s="8">
        <f t="shared" si="77"/>
        <v>0</v>
      </c>
      <c r="J112" s="8">
        <f t="shared" si="77"/>
        <v>4.2480000000000002</v>
      </c>
    </row>
    <row r="113" spans="1:10">
      <c r="A113" s="33"/>
      <c r="B113" s="30"/>
      <c r="C113" s="6"/>
      <c r="D113" s="6"/>
      <c r="E113" s="7">
        <v>2019</v>
      </c>
      <c r="F113" s="10">
        <f t="shared" si="76"/>
        <v>0</v>
      </c>
      <c r="G113" s="8">
        <f t="shared" si="77"/>
        <v>0</v>
      </c>
      <c r="H113" s="8">
        <f t="shared" si="77"/>
        <v>0</v>
      </c>
      <c r="I113" s="8">
        <f t="shared" si="77"/>
        <v>0</v>
      </c>
      <c r="J113" s="8">
        <f t="shared" si="77"/>
        <v>0</v>
      </c>
    </row>
    <row r="114" spans="1:10">
      <c r="A114" s="34"/>
      <c r="B114" s="30"/>
      <c r="C114" s="6"/>
      <c r="D114" s="6"/>
      <c r="E114" s="7">
        <v>2020</v>
      </c>
      <c r="F114" s="10">
        <f t="shared" si="76"/>
        <v>20</v>
      </c>
      <c r="G114" s="8">
        <f>G120</f>
        <v>0</v>
      </c>
      <c r="H114" s="8">
        <f t="shared" ref="H114:J114" si="78">H120</f>
        <v>0</v>
      </c>
      <c r="I114" s="8">
        <f t="shared" si="78"/>
        <v>0</v>
      </c>
      <c r="J114" s="8">
        <f t="shared" si="78"/>
        <v>20</v>
      </c>
    </row>
    <row r="115" spans="1:10">
      <c r="A115" s="9" t="s">
        <v>13</v>
      </c>
      <c r="B115" s="31"/>
      <c r="C115" s="6"/>
      <c r="D115" s="6"/>
      <c r="E115" s="6"/>
      <c r="F115" s="10">
        <f>SUM(F110:F114)</f>
        <v>67.582650000000001</v>
      </c>
      <c r="G115" s="8">
        <f t="shared" ref="G115" si="79">SUM(G114)</f>
        <v>0</v>
      </c>
      <c r="H115" s="8">
        <f t="shared" ref="H115" si="80">SUM(H114)</f>
        <v>0</v>
      </c>
      <c r="I115" s="8">
        <f t="shared" ref="I115" si="81">SUM(I114)</f>
        <v>0</v>
      </c>
      <c r="J115" s="10">
        <f>SUM(J110:J114)</f>
        <v>67.582650000000001</v>
      </c>
    </row>
    <row r="116" spans="1:10">
      <c r="A116" s="40" t="s">
        <v>29</v>
      </c>
      <c r="B116" s="29" t="s">
        <v>11</v>
      </c>
      <c r="C116" s="11"/>
      <c r="D116" s="12"/>
      <c r="E116" s="13">
        <v>2016</v>
      </c>
      <c r="F116" s="15">
        <f>G116+H116+I116+J116</f>
        <v>38.142650000000003</v>
      </c>
      <c r="G116" s="14">
        <v>0</v>
      </c>
      <c r="H116" s="14">
        <v>0</v>
      </c>
      <c r="I116" s="14">
        <v>0</v>
      </c>
      <c r="J116" s="15">
        <v>38.142650000000003</v>
      </c>
    </row>
    <row r="117" spans="1:10">
      <c r="A117" s="41"/>
      <c r="B117" s="30"/>
      <c r="C117" s="12"/>
      <c r="D117" s="12"/>
      <c r="E117" s="13">
        <v>2017</v>
      </c>
      <c r="F117" s="15">
        <f t="shared" ref="F117:F120" si="82">G117+H117+I117+J117</f>
        <v>5.1920000000000002</v>
      </c>
      <c r="G117" s="14">
        <v>0</v>
      </c>
      <c r="H117" s="14">
        <v>0</v>
      </c>
      <c r="I117" s="14">
        <v>0</v>
      </c>
      <c r="J117" s="15">
        <v>5.1920000000000002</v>
      </c>
    </row>
    <row r="118" spans="1:10">
      <c r="A118" s="41"/>
      <c r="B118" s="30"/>
      <c r="C118" s="12"/>
      <c r="D118" s="12"/>
      <c r="E118" s="13">
        <v>2018</v>
      </c>
      <c r="F118" s="15">
        <f t="shared" si="82"/>
        <v>4.2480000000000002</v>
      </c>
      <c r="G118" s="14">
        <v>0</v>
      </c>
      <c r="H118" s="14">
        <v>0</v>
      </c>
      <c r="I118" s="14">
        <v>0</v>
      </c>
      <c r="J118" s="15">
        <v>4.2480000000000002</v>
      </c>
    </row>
    <row r="119" spans="1:10">
      <c r="A119" s="41"/>
      <c r="B119" s="30"/>
      <c r="C119" s="12"/>
      <c r="D119" s="12"/>
      <c r="E119" s="13">
        <v>2019</v>
      </c>
      <c r="F119" s="15">
        <f t="shared" si="82"/>
        <v>0</v>
      </c>
      <c r="G119" s="14"/>
      <c r="H119" s="14"/>
      <c r="I119" s="14">
        <v>0</v>
      </c>
      <c r="J119" s="15">
        <v>0</v>
      </c>
    </row>
    <row r="120" spans="1:10">
      <c r="A120" s="42"/>
      <c r="B120" s="30"/>
      <c r="C120" s="12"/>
      <c r="D120" s="12"/>
      <c r="E120" s="13">
        <v>2020</v>
      </c>
      <c r="F120" s="15">
        <f t="shared" si="82"/>
        <v>20</v>
      </c>
      <c r="G120" s="14"/>
      <c r="H120" s="14"/>
      <c r="I120" s="14">
        <v>0</v>
      </c>
      <c r="J120" s="15">
        <v>20</v>
      </c>
    </row>
    <row r="121" spans="1:10">
      <c r="A121" s="16" t="s">
        <v>13</v>
      </c>
      <c r="B121" s="31"/>
      <c r="C121" s="12"/>
      <c r="D121" s="12"/>
      <c r="E121" s="12"/>
      <c r="F121" s="15">
        <f>SUM(F116:F120)</f>
        <v>67.582650000000001</v>
      </c>
      <c r="G121" s="12">
        <f t="shared" ref="G121" si="83">SUM(G120)</f>
        <v>0</v>
      </c>
      <c r="H121" s="12">
        <f t="shared" ref="H121" si="84">SUM(H120)</f>
        <v>0</v>
      </c>
      <c r="I121" s="12">
        <f t="shared" ref="I121" si="85">SUM(I120)</f>
        <v>0</v>
      </c>
      <c r="J121" s="15">
        <f>SUM(J116:J120)</f>
        <v>67.582650000000001</v>
      </c>
    </row>
    <row r="122" spans="1:10">
      <c r="A122" s="32" t="s">
        <v>30</v>
      </c>
      <c r="B122" s="29" t="s">
        <v>11</v>
      </c>
      <c r="C122" s="5"/>
      <c r="D122" s="6"/>
      <c r="E122" s="7">
        <v>2016</v>
      </c>
      <c r="F122" s="10">
        <f>G122+H122+I122+J122</f>
        <v>47</v>
      </c>
      <c r="G122" s="8">
        <f t="shared" ref="G122:I125" si="86">G128+G134</f>
        <v>0</v>
      </c>
      <c r="H122" s="8">
        <f t="shared" si="86"/>
        <v>0</v>
      </c>
      <c r="I122" s="8">
        <f t="shared" si="86"/>
        <v>0</v>
      </c>
      <c r="J122" s="8">
        <f t="shared" ref="J122:J125" si="87">J128+J134</f>
        <v>47</v>
      </c>
    </row>
    <row r="123" spans="1:10">
      <c r="A123" s="33"/>
      <c r="B123" s="30"/>
      <c r="C123" s="6"/>
      <c r="D123" s="6"/>
      <c r="E123" s="7">
        <v>2017</v>
      </c>
      <c r="F123" s="10">
        <f t="shared" ref="F123:F126" si="88">G123+H123+I123+J123</f>
        <v>26</v>
      </c>
      <c r="G123" s="8">
        <f t="shared" si="86"/>
        <v>0</v>
      </c>
      <c r="H123" s="8">
        <f t="shared" si="86"/>
        <v>0</v>
      </c>
      <c r="I123" s="8">
        <f t="shared" si="86"/>
        <v>0</v>
      </c>
      <c r="J123" s="8">
        <f t="shared" si="87"/>
        <v>26</v>
      </c>
    </row>
    <row r="124" spans="1:10">
      <c r="A124" s="33"/>
      <c r="B124" s="30"/>
      <c r="C124" s="6"/>
      <c r="D124" s="6"/>
      <c r="E124" s="7">
        <v>2018</v>
      </c>
      <c r="F124" s="10">
        <f>G124+H124+I124+J124</f>
        <v>19.95</v>
      </c>
      <c r="G124" s="8">
        <f t="shared" si="86"/>
        <v>0</v>
      </c>
      <c r="H124" s="8">
        <f t="shared" si="86"/>
        <v>0</v>
      </c>
      <c r="I124" s="8">
        <f t="shared" si="86"/>
        <v>0</v>
      </c>
      <c r="J124" s="8">
        <f t="shared" si="87"/>
        <v>19.95</v>
      </c>
    </row>
    <row r="125" spans="1:10">
      <c r="A125" s="33"/>
      <c r="B125" s="30"/>
      <c r="C125" s="6"/>
      <c r="D125" s="6"/>
      <c r="E125" s="7">
        <v>2019</v>
      </c>
      <c r="F125" s="10">
        <f t="shared" si="88"/>
        <v>23</v>
      </c>
      <c r="G125" s="8">
        <f t="shared" si="86"/>
        <v>0</v>
      </c>
      <c r="H125" s="8">
        <f t="shared" si="86"/>
        <v>0</v>
      </c>
      <c r="I125" s="8">
        <f t="shared" si="86"/>
        <v>0</v>
      </c>
      <c r="J125" s="8">
        <f t="shared" si="87"/>
        <v>23</v>
      </c>
    </row>
    <row r="126" spans="1:10">
      <c r="A126" s="34"/>
      <c r="B126" s="30"/>
      <c r="C126" s="6"/>
      <c r="D126" s="6"/>
      <c r="E126" s="7">
        <v>2020</v>
      </c>
      <c r="F126" s="10">
        <f t="shared" si="88"/>
        <v>40</v>
      </c>
      <c r="G126" s="8">
        <f t="shared" ref="G126:I126" si="89">G132+G138</f>
        <v>0</v>
      </c>
      <c r="H126" s="8">
        <f t="shared" si="89"/>
        <v>0</v>
      </c>
      <c r="I126" s="8">
        <f t="shared" si="89"/>
        <v>0</v>
      </c>
      <c r="J126" s="8">
        <f>J132+J138</f>
        <v>40</v>
      </c>
    </row>
    <row r="127" spans="1:10">
      <c r="A127" s="9" t="s">
        <v>13</v>
      </c>
      <c r="B127" s="31"/>
      <c r="C127" s="6"/>
      <c r="D127" s="6"/>
      <c r="E127" s="6"/>
      <c r="F127" s="10">
        <f>SUM(F122:F126)</f>
        <v>155.94999999999999</v>
      </c>
      <c r="G127" s="8">
        <f t="shared" ref="G127" si="90">SUM(G126)</f>
        <v>0</v>
      </c>
      <c r="H127" s="8">
        <f t="shared" ref="H127" si="91">SUM(H126)</f>
        <v>0</v>
      </c>
      <c r="I127" s="8">
        <f t="shared" ref="I127" si="92">SUM(I126)</f>
        <v>0</v>
      </c>
      <c r="J127" s="10">
        <f>SUM(J122:J126)</f>
        <v>155.94999999999999</v>
      </c>
    </row>
    <row r="128" spans="1:10">
      <c r="A128" s="40" t="s">
        <v>31</v>
      </c>
      <c r="B128" s="29" t="s">
        <v>11</v>
      </c>
      <c r="C128" s="11"/>
      <c r="D128" s="12"/>
      <c r="E128" s="13">
        <v>2016</v>
      </c>
      <c r="F128" s="15">
        <f>G128+H128+I128+J128</f>
        <v>35</v>
      </c>
      <c r="G128" s="14">
        <v>0</v>
      </c>
      <c r="H128" s="14">
        <v>0</v>
      </c>
      <c r="I128" s="14">
        <v>0</v>
      </c>
      <c r="J128" s="15">
        <v>35</v>
      </c>
    </row>
    <row r="129" spans="1:11">
      <c r="A129" s="41"/>
      <c r="B129" s="30"/>
      <c r="C129" s="12"/>
      <c r="D129" s="12"/>
      <c r="E129" s="13">
        <v>2017</v>
      </c>
      <c r="F129" s="15">
        <f t="shared" ref="F129:F132" si="93">G129+H129+I129+J129</f>
        <v>5</v>
      </c>
      <c r="G129" s="14">
        <v>0</v>
      </c>
      <c r="H129" s="14">
        <v>0</v>
      </c>
      <c r="I129" s="14">
        <v>0</v>
      </c>
      <c r="J129" s="15">
        <v>5</v>
      </c>
    </row>
    <row r="130" spans="1:11">
      <c r="A130" s="41"/>
      <c r="B130" s="30"/>
      <c r="C130" s="12"/>
      <c r="D130" s="12"/>
      <c r="E130" s="13">
        <v>2018</v>
      </c>
      <c r="F130" s="15">
        <f t="shared" si="93"/>
        <v>0</v>
      </c>
      <c r="G130" s="14">
        <v>0</v>
      </c>
      <c r="H130" s="14">
        <v>0</v>
      </c>
      <c r="I130" s="14">
        <v>0</v>
      </c>
      <c r="J130" s="15">
        <f>10-10</f>
        <v>0</v>
      </c>
    </row>
    <row r="131" spans="1:11">
      <c r="A131" s="41"/>
      <c r="B131" s="30"/>
      <c r="C131" s="12"/>
      <c r="D131" s="12"/>
      <c r="E131" s="13">
        <v>2019</v>
      </c>
      <c r="F131" s="15">
        <f t="shared" si="93"/>
        <v>10</v>
      </c>
      <c r="G131" s="14"/>
      <c r="H131" s="14"/>
      <c r="I131" s="14">
        <v>0</v>
      </c>
      <c r="J131" s="15">
        <v>10</v>
      </c>
    </row>
    <row r="132" spans="1:11" ht="21" customHeight="1">
      <c r="A132" s="42"/>
      <c r="B132" s="30"/>
      <c r="C132" s="12"/>
      <c r="D132" s="12"/>
      <c r="E132" s="13">
        <v>2020</v>
      </c>
      <c r="F132" s="15">
        <f t="shared" si="93"/>
        <v>15</v>
      </c>
      <c r="G132" s="14"/>
      <c r="H132" s="14"/>
      <c r="I132" s="14">
        <v>0</v>
      </c>
      <c r="J132" s="15">
        <v>15</v>
      </c>
    </row>
    <row r="133" spans="1:11">
      <c r="A133" s="16" t="s">
        <v>13</v>
      </c>
      <c r="B133" s="31"/>
      <c r="C133" s="12"/>
      <c r="D133" s="12"/>
      <c r="E133" s="12"/>
      <c r="F133" s="15">
        <f>SUM(F128:F132)</f>
        <v>65</v>
      </c>
      <c r="G133" s="12">
        <f t="shared" ref="G133" si="94">SUM(G132)</f>
        <v>0</v>
      </c>
      <c r="H133" s="12">
        <f t="shared" ref="H133" si="95">SUM(H132)</f>
        <v>0</v>
      </c>
      <c r="I133" s="12">
        <f t="shared" ref="I133" si="96">SUM(I132)</f>
        <v>0</v>
      </c>
      <c r="J133" s="15">
        <f>SUM(J128:J132)</f>
        <v>65</v>
      </c>
    </row>
    <row r="134" spans="1:11">
      <c r="A134" s="40" t="s">
        <v>32</v>
      </c>
      <c r="B134" s="29" t="s">
        <v>11</v>
      </c>
      <c r="C134" s="11"/>
      <c r="D134" s="12"/>
      <c r="E134" s="13">
        <v>2016</v>
      </c>
      <c r="F134" s="15">
        <f>G134+H134+I134+J134</f>
        <v>12</v>
      </c>
      <c r="G134" s="14">
        <v>0</v>
      </c>
      <c r="H134" s="14">
        <v>0</v>
      </c>
      <c r="I134" s="14">
        <v>0</v>
      </c>
      <c r="J134" s="15">
        <v>12</v>
      </c>
    </row>
    <row r="135" spans="1:11">
      <c r="A135" s="41"/>
      <c r="B135" s="30"/>
      <c r="C135" s="12"/>
      <c r="D135" s="12"/>
      <c r="E135" s="13">
        <v>2017</v>
      </c>
      <c r="F135" s="15">
        <f t="shared" ref="F135:F138" si="97">G135+H135+I135+J135</f>
        <v>21</v>
      </c>
      <c r="G135" s="14">
        <v>0</v>
      </c>
      <c r="H135" s="14">
        <v>0</v>
      </c>
      <c r="I135" s="14">
        <v>0</v>
      </c>
      <c r="J135" s="15">
        <v>21</v>
      </c>
    </row>
    <row r="136" spans="1:11">
      <c r="A136" s="41"/>
      <c r="B136" s="30"/>
      <c r="C136" s="12"/>
      <c r="D136" s="12"/>
      <c r="E136" s="13">
        <v>2018</v>
      </c>
      <c r="F136" s="15">
        <f t="shared" si="97"/>
        <v>19.95</v>
      </c>
      <c r="G136" s="14">
        <v>0</v>
      </c>
      <c r="H136" s="14">
        <v>0</v>
      </c>
      <c r="I136" s="14">
        <v>0</v>
      </c>
      <c r="J136" s="15">
        <v>19.95</v>
      </c>
    </row>
    <row r="137" spans="1:11">
      <c r="A137" s="41"/>
      <c r="B137" s="30"/>
      <c r="C137" s="12"/>
      <c r="D137" s="12"/>
      <c r="E137" s="13">
        <v>2019</v>
      </c>
      <c r="F137" s="15">
        <f t="shared" si="97"/>
        <v>13</v>
      </c>
      <c r="G137" s="14"/>
      <c r="H137" s="14"/>
      <c r="I137" s="14">
        <v>0</v>
      </c>
      <c r="J137" s="15">
        <v>13</v>
      </c>
    </row>
    <row r="138" spans="1:11">
      <c r="A138" s="42"/>
      <c r="B138" s="30"/>
      <c r="C138" s="12"/>
      <c r="D138" s="12"/>
      <c r="E138" s="13">
        <v>2020</v>
      </c>
      <c r="F138" s="15">
        <f t="shared" si="97"/>
        <v>25</v>
      </c>
      <c r="G138" s="14"/>
      <c r="H138" s="14"/>
      <c r="I138" s="14">
        <v>0</v>
      </c>
      <c r="J138" s="15">
        <v>25</v>
      </c>
    </row>
    <row r="139" spans="1:11">
      <c r="A139" s="16" t="s">
        <v>13</v>
      </c>
      <c r="B139" s="31"/>
      <c r="C139" s="12"/>
      <c r="D139" s="12"/>
      <c r="E139" s="12"/>
      <c r="F139" s="15">
        <f>SUM(F134:F138)</f>
        <v>90.95</v>
      </c>
      <c r="G139" s="12">
        <f t="shared" ref="G139" si="98">SUM(G138)</f>
        <v>0</v>
      </c>
      <c r="H139" s="12">
        <f t="shared" ref="H139" si="99">SUM(H138)</f>
        <v>0</v>
      </c>
      <c r="I139" s="12">
        <f t="shared" ref="I139" si="100">SUM(I138)</f>
        <v>0</v>
      </c>
      <c r="J139" s="15">
        <f>SUM(J134:J138)</f>
        <v>90.95</v>
      </c>
    </row>
    <row r="140" spans="1:11">
      <c r="A140" s="32" t="s">
        <v>33</v>
      </c>
      <c r="B140" s="29" t="s">
        <v>11</v>
      </c>
      <c r="C140" s="5"/>
      <c r="D140" s="6"/>
      <c r="E140" s="7">
        <v>2016</v>
      </c>
      <c r="F140" s="10">
        <f>G140+H140+I140+J140</f>
        <v>163.24172999999999</v>
      </c>
      <c r="G140" s="8">
        <f>G146</f>
        <v>0</v>
      </c>
      <c r="H140" s="8">
        <f t="shared" ref="H140:J140" si="101">H146</f>
        <v>0</v>
      </c>
      <c r="I140" s="8">
        <f t="shared" si="101"/>
        <v>0</v>
      </c>
      <c r="J140" s="8">
        <f t="shared" si="101"/>
        <v>163.24172999999999</v>
      </c>
      <c r="K140" s="17"/>
    </row>
    <row r="141" spans="1:11">
      <c r="A141" s="33"/>
      <c r="B141" s="30"/>
      <c r="C141" s="6"/>
      <c r="D141" s="6"/>
      <c r="E141" s="7">
        <v>2017</v>
      </c>
      <c r="F141" s="10">
        <f t="shared" ref="F141:F144" si="102">G141+H141+I141+J141</f>
        <v>0</v>
      </c>
      <c r="G141" s="8">
        <f>G147</f>
        <v>0</v>
      </c>
      <c r="H141" s="8">
        <f t="shared" ref="H141:J141" si="103">H147</f>
        <v>0</v>
      </c>
      <c r="I141" s="8">
        <f t="shared" si="103"/>
        <v>0</v>
      </c>
      <c r="J141" s="8">
        <f t="shared" si="103"/>
        <v>0</v>
      </c>
      <c r="K141" s="17"/>
    </row>
    <row r="142" spans="1:11">
      <c r="A142" s="33"/>
      <c r="B142" s="30"/>
      <c r="C142" s="6"/>
      <c r="D142" s="6"/>
      <c r="E142" s="7">
        <v>2018</v>
      </c>
      <c r="F142" s="10">
        <f>G142+H142+I142+J142</f>
        <v>0</v>
      </c>
      <c r="G142" s="8">
        <f>G148</f>
        <v>0</v>
      </c>
      <c r="H142" s="8">
        <f t="shared" ref="H142:J142" si="104">H148</f>
        <v>0</v>
      </c>
      <c r="I142" s="8">
        <f t="shared" si="104"/>
        <v>0</v>
      </c>
      <c r="J142" s="8">
        <f t="shared" si="104"/>
        <v>0</v>
      </c>
      <c r="K142" s="17"/>
    </row>
    <row r="143" spans="1:11">
      <c r="A143" s="33"/>
      <c r="B143" s="30"/>
      <c r="C143" s="6"/>
      <c r="D143" s="6"/>
      <c r="E143" s="7">
        <v>2019</v>
      </c>
      <c r="F143" s="10">
        <f t="shared" si="102"/>
        <v>0</v>
      </c>
      <c r="G143" s="8">
        <f>G149</f>
        <v>0</v>
      </c>
      <c r="H143" s="8">
        <f t="shared" ref="H143:J143" si="105">H149</f>
        <v>0</v>
      </c>
      <c r="I143" s="8">
        <f t="shared" si="105"/>
        <v>0</v>
      </c>
      <c r="J143" s="8">
        <f t="shared" si="105"/>
        <v>0</v>
      </c>
      <c r="K143" s="17"/>
    </row>
    <row r="144" spans="1:11">
      <c r="A144" s="34"/>
      <c r="B144" s="30"/>
      <c r="C144" s="6"/>
      <c r="D144" s="6"/>
      <c r="E144" s="7">
        <v>2020</v>
      </c>
      <c r="F144" s="10">
        <f t="shared" si="102"/>
        <v>0</v>
      </c>
      <c r="G144" s="8">
        <f>G150</f>
        <v>0</v>
      </c>
      <c r="H144" s="8">
        <f t="shared" ref="H144:J144" si="106">H150</f>
        <v>0</v>
      </c>
      <c r="I144" s="8">
        <f t="shared" si="106"/>
        <v>0</v>
      </c>
      <c r="J144" s="8">
        <f t="shared" si="106"/>
        <v>0</v>
      </c>
      <c r="K144" s="17"/>
    </row>
    <row r="145" spans="1:11">
      <c r="A145" s="9" t="s">
        <v>13</v>
      </c>
      <c r="B145" s="31"/>
      <c r="C145" s="6"/>
      <c r="D145" s="6"/>
      <c r="E145" s="6"/>
      <c r="F145" s="10">
        <f>SUM(F140:F144)</f>
        <v>163.24172999999999</v>
      </c>
      <c r="G145" s="8">
        <f t="shared" ref="G145" si="107">SUM(G144)</f>
        <v>0</v>
      </c>
      <c r="H145" s="8">
        <f t="shared" ref="H145" si="108">SUM(H144)</f>
        <v>0</v>
      </c>
      <c r="I145" s="8">
        <f t="shared" ref="I145" si="109">SUM(I144)</f>
        <v>0</v>
      </c>
      <c r="J145" s="10">
        <f t="shared" ref="J145" si="110">SUM(J144)</f>
        <v>0</v>
      </c>
      <c r="K145" s="17"/>
    </row>
    <row r="146" spans="1:11">
      <c r="A146" s="40" t="s">
        <v>34</v>
      </c>
      <c r="B146" s="29" t="s">
        <v>11</v>
      </c>
      <c r="C146" s="11"/>
      <c r="D146" s="12"/>
      <c r="E146" s="13">
        <v>2016</v>
      </c>
      <c r="F146" s="15">
        <f>G146+H146+I146+J146</f>
        <v>163.24172999999999</v>
      </c>
      <c r="G146" s="14">
        <v>0</v>
      </c>
      <c r="H146" s="14">
        <v>0</v>
      </c>
      <c r="I146" s="14">
        <v>0</v>
      </c>
      <c r="J146" s="15">
        <v>163.24172999999999</v>
      </c>
    </row>
    <row r="147" spans="1:11">
      <c r="A147" s="41"/>
      <c r="B147" s="30"/>
      <c r="C147" s="12"/>
      <c r="D147" s="12"/>
      <c r="E147" s="13">
        <v>2017</v>
      </c>
      <c r="F147" s="15">
        <f t="shared" ref="F147:F150" si="111">G147+H147+I147+J147</f>
        <v>0</v>
      </c>
      <c r="G147" s="14">
        <v>0</v>
      </c>
      <c r="H147" s="14">
        <v>0</v>
      </c>
      <c r="I147" s="14">
        <v>0</v>
      </c>
      <c r="J147" s="15">
        <v>0</v>
      </c>
    </row>
    <row r="148" spans="1:11">
      <c r="A148" s="41"/>
      <c r="B148" s="30"/>
      <c r="C148" s="12"/>
      <c r="D148" s="12"/>
      <c r="E148" s="13">
        <v>2018</v>
      </c>
      <c r="F148" s="15">
        <f t="shared" si="111"/>
        <v>0</v>
      </c>
      <c r="G148" s="14">
        <v>0</v>
      </c>
      <c r="H148" s="14">
        <v>0</v>
      </c>
      <c r="I148" s="14">
        <v>0</v>
      </c>
      <c r="J148" s="15">
        <v>0</v>
      </c>
    </row>
    <row r="149" spans="1:11">
      <c r="A149" s="41"/>
      <c r="B149" s="30"/>
      <c r="C149" s="12"/>
      <c r="D149" s="12"/>
      <c r="E149" s="13">
        <v>2019</v>
      </c>
      <c r="F149" s="15">
        <f t="shared" si="111"/>
        <v>0</v>
      </c>
      <c r="G149" s="14"/>
      <c r="H149" s="14"/>
      <c r="I149" s="14">
        <v>0</v>
      </c>
      <c r="J149" s="15">
        <f>100-100</f>
        <v>0</v>
      </c>
    </row>
    <row r="150" spans="1:11">
      <c r="A150" s="42"/>
      <c r="B150" s="30"/>
      <c r="C150" s="12"/>
      <c r="D150" s="12"/>
      <c r="E150" s="13">
        <v>2020</v>
      </c>
      <c r="F150" s="15">
        <f t="shared" si="111"/>
        <v>0</v>
      </c>
      <c r="G150" s="14"/>
      <c r="H150" s="14"/>
      <c r="I150" s="14">
        <v>0</v>
      </c>
      <c r="J150" s="15">
        <v>0</v>
      </c>
    </row>
    <row r="151" spans="1:11">
      <c r="A151" s="16" t="s">
        <v>13</v>
      </c>
      <c r="B151" s="31"/>
      <c r="C151" s="12"/>
      <c r="D151" s="12"/>
      <c r="E151" s="12"/>
      <c r="F151" s="15">
        <f>SUM(F146:F150)</f>
        <v>163.24172999999999</v>
      </c>
      <c r="G151" s="12">
        <f t="shared" ref="G151" si="112">SUM(G150)</f>
        <v>0</v>
      </c>
      <c r="H151" s="12">
        <f t="shared" ref="H151" si="113">SUM(H150)</f>
        <v>0</v>
      </c>
      <c r="I151" s="12">
        <f t="shared" ref="I151" si="114">SUM(I150)</f>
        <v>0</v>
      </c>
      <c r="J151" s="15">
        <f>SUM(J146:J150)</f>
        <v>163.24172999999999</v>
      </c>
    </row>
  </sheetData>
  <mergeCells count="54">
    <mergeCell ref="A146:A150"/>
    <mergeCell ref="B146:B151"/>
    <mergeCell ref="A128:A132"/>
    <mergeCell ref="B128:B133"/>
    <mergeCell ref="A134:A138"/>
    <mergeCell ref="B134:B139"/>
    <mergeCell ref="A116:A120"/>
    <mergeCell ref="B116:B121"/>
    <mergeCell ref="A122:A126"/>
    <mergeCell ref="B122:B127"/>
    <mergeCell ref="A140:A144"/>
    <mergeCell ref="B140:B145"/>
    <mergeCell ref="A98:A102"/>
    <mergeCell ref="B98:B103"/>
    <mergeCell ref="A104:A108"/>
    <mergeCell ref="B104:B109"/>
    <mergeCell ref="A110:A114"/>
    <mergeCell ref="B110:B115"/>
    <mergeCell ref="A80:A84"/>
    <mergeCell ref="B80:B85"/>
    <mergeCell ref="A86:A90"/>
    <mergeCell ref="B86:B91"/>
    <mergeCell ref="A92:A96"/>
    <mergeCell ref="B92:B97"/>
    <mergeCell ref="A62:A66"/>
    <mergeCell ref="B62:B67"/>
    <mergeCell ref="A68:A72"/>
    <mergeCell ref="B68:B73"/>
    <mergeCell ref="A74:A78"/>
    <mergeCell ref="B74:B79"/>
    <mergeCell ref="A44:A48"/>
    <mergeCell ref="B44:B49"/>
    <mergeCell ref="A50:A54"/>
    <mergeCell ref="B50:B55"/>
    <mergeCell ref="A56:A60"/>
    <mergeCell ref="B56:B61"/>
    <mergeCell ref="A26:A30"/>
    <mergeCell ref="B26:B31"/>
    <mergeCell ref="A32:A36"/>
    <mergeCell ref="B32:B37"/>
    <mergeCell ref="A38:A42"/>
    <mergeCell ref="B38:B43"/>
    <mergeCell ref="A1:J3"/>
    <mergeCell ref="C5:D5"/>
    <mergeCell ref="E5:E6"/>
    <mergeCell ref="F5:J5"/>
    <mergeCell ref="A20:A24"/>
    <mergeCell ref="B20:B25"/>
    <mergeCell ref="A14:A18"/>
    <mergeCell ref="B14:B19"/>
    <mergeCell ref="A8:A12"/>
    <mergeCell ref="B8:B13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2019-02-25T12:24:31Z</dcterms:modified>
</cp:coreProperties>
</file>