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39" i="1"/>
  <c r="J41"/>
  <c r="J17" s="1"/>
  <c r="H39"/>
  <c r="H15" s="1"/>
  <c r="H9" s="1"/>
  <c r="J63"/>
  <c r="J45" s="1"/>
  <c r="J51"/>
  <c r="J21"/>
  <c r="J25"/>
  <c r="I14"/>
  <c r="I8"/>
  <c r="J14"/>
  <c r="J50"/>
  <c r="H12"/>
  <c r="I12"/>
  <c r="H10"/>
  <c r="I10"/>
  <c r="G9"/>
  <c r="G10"/>
  <c r="G11"/>
  <c r="G12"/>
  <c r="G8"/>
  <c r="H18"/>
  <c r="I18"/>
  <c r="J18"/>
  <c r="H17"/>
  <c r="H11" s="1"/>
  <c r="I17"/>
  <c r="I11" s="1"/>
  <c r="H16"/>
  <c r="I16"/>
  <c r="J16"/>
  <c r="I15"/>
  <c r="I9" s="1"/>
  <c r="G15"/>
  <c r="G16"/>
  <c r="G17"/>
  <c r="G18"/>
  <c r="H14"/>
  <c r="H8" s="1"/>
  <c r="G14"/>
  <c r="G48"/>
  <c r="H48"/>
  <c r="I48"/>
  <c r="J48"/>
  <c r="G47"/>
  <c r="H47"/>
  <c r="I47"/>
  <c r="J47"/>
  <c r="G46"/>
  <c r="H46"/>
  <c r="I46"/>
  <c r="J46"/>
  <c r="G45"/>
  <c r="H45"/>
  <c r="I45"/>
  <c r="G44"/>
  <c r="H44"/>
  <c r="I44"/>
  <c r="J44"/>
  <c r="J15" l="1"/>
  <c r="J9" s="1"/>
  <c r="J10"/>
  <c r="F10" s="1"/>
  <c r="J12"/>
  <c r="J11"/>
  <c r="J8"/>
  <c r="J55"/>
  <c r="F34"/>
  <c r="F35"/>
  <c r="F36"/>
  <c r="J67"/>
  <c r="F60"/>
  <c r="J61"/>
  <c r="J31"/>
  <c r="J37"/>
  <c r="J13" l="1"/>
  <c r="J43"/>
  <c r="H23"/>
  <c r="I23"/>
  <c r="H22"/>
  <c r="I22"/>
  <c r="H21"/>
  <c r="I21"/>
  <c r="H20"/>
  <c r="I20"/>
  <c r="H19"/>
  <c r="I19"/>
  <c r="G20"/>
  <c r="G21"/>
  <c r="G22"/>
  <c r="G23"/>
  <c r="G19"/>
  <c r="I49"/>
  <c r="G49"/>
  <c r="I67"/>
  <c r="H67"/>
  <c r="G67"/>
  <c r="F66"/>
  <c r="F65"/>
  <c r="F64"/>
  <c r="F63"/>
  <c r="F62"/>
  <c r="I61"/>
  <c r="H61"/>
  <c r="G61"/>
  <c r="F59"/>
  <c r="F58"/>
  <c r="F57"/>
  <c r="F56"/>
  <c r="I55"/>
  <c r="H55"/>
  <c r="G55"/>
  <c r="F54"/>
  <c r="F53"/>
  <c r="F47" s="1"/>
  <c r="F52"/>
  <c r="F51"/>
  <c r="F50"/>
  <c r="H49"/>
  <c r="I43"/>
  <c r="H43"/>
  <c r="G43"/>
  <c r="F42"/>
  <c r="F41"/>
  <c r="F40"/>
  <c r="F39"/>
  <c r="F38"/>
  <c r="I37"/>
  <c r="H37"/>
  <c r="G37"/>
  <c r="F33"/>
  <c r="F32"/>
  <c r="I31"/>
  <c r="I24" s="1"/>
  <c r="I25" s="1"/>
  <c r="H31"/>
  <c r="H24" s="1"/>
  <c r="H25" s="1"/>
  <c r="G31"/>
  <c r="G24" s="1"/>
  <c r="G25" s="1"/>
  <c r="F30"/>
  <c r="F29"/>
  <c r="F28"/>
  <c r="F27"/>
  <c r="F26"/>
  <c r="F45" l="1"/>
  <c r="F20"/>
  <c r="F22"/>
  <c r="F46"/>
  <c r="F44"/>
  <c r="F48"/>
  <c r="F23"/>
  <c r="F21"/>
  <c r="F67"/>
  <c r="J49"/>
  <c r="F31"/>
  <c r="J19"/>
  <c r="F61"/>
  <c r="F55"/>
  <c r="F43"/>
  <c r="F24"/>
  <c r="F37"/>
  <c r="F49" l="1"/>
  <c r="F25"/>
  <c r="F15"/>
  <c r="F16"/>
  <c r="F11"/>
  <c r="I13"/>
  <c r="F12"/>
  <c r="G13"/>
  <c r="F14"/>
  <c r="F9"/>
  <c r="H13"/>
  <c r="F17"/>
  <c r="F8" l="1"/>
  <c r="F13" s="1"/>
  <c r="F18"/>
  <c r="F19" s="1"/>
</calcChain>
</file>

<file path=xl/sharedStrings.xml><?xml version="1.0" encoding="utf-8"?>
<sst xmlns="http://schemas.openxmlformats.org/spreadsheetml/2006/main" count="43" uniqueCount="25">
  <si>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</si>
  <si>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</si>
  <si>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</si>
  <si>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Начало реализации</t>
  </si>
  <si>
    <t>Конец реализации</t>
  </si>
  <si>
    <t>Оценка расходов (тыс. руб., в ценах соответствующих лет)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</si>
  <si>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</si>
  <si>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</si>
  <si>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</si>
  <si>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</si>
  <si>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</si>
  <si>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>Администрация Рабитицкого сельского поселения</t>
  </si>
  <si>
    <t>Годы реализации</t>
  </si>
  <si>
    <t>ИТОГО</t>
  </si>
  <si>
    <t>Подпрограмма № 1 «Развитие культуры Рабитицкого  сельского поселения»  муниципальной программы  "Развитие  социальной сферы  Рабитицкого сельского поселения Волосовского муниципального района Ленинградской области</t>
  </si>
  <si>
    <t xml:space="preserve">1. Основное мероприятие Расходы на обеспечение деятельности муниципальных учреждений культуры </t>
  </si>
  <si>
    <t xml:space="preserve">2.Основное мероприятие 
Расходы на обеспечение деятельности муниципальных учреждений культуры в части содержания библиотечных отделов (секторов)
</t>
  </si>
  <si>
    <t xml:space="preserve">3.Основное мероприятие 
Организация досуга и обеспечения жителей услугами организаций культуры
</t>
  </si>
  <si>
    <t xml:space="preserve">4.Основное мероприятие 
Мероприятия по исполнению Указов Президента РФ, предусматривающие поэтапное повышение заработной платы работников учреждений культуры
</t>
  </si>
  <si>
    <t>Подпрограмма № 2«Развитие физической культуры и массового спорта Рабитицкого  сельского поселения»  муниципальной программы  "Развитие  социальной сферы  Рабитицкого сельского поселения Волосовского муниципального района Ленинградской области</t>
  </si>
  <si>
    <t>1.Основное мероприятие Мероприятия по созданию условий для занятий физической культурой и спортом среди различных групп населения</t>
  </si>
  <si>
    <t>2.Основное мероприятие Расходы на обеспечение участия команд поселения в районных, областных и всероссийских соревнованиях</t>
  </si>
  <si>
    <t>3.Основное мероприятие Мероприятия по укреплению материально-технической базы</t>
  </si>
  <si>
    <t>Муниципальная программа "Развитие социальной сферы Рабитицкого сельского поселения"</t>
  </si>
  <si>
    <r>
      <rPr>
        <sz val="10"/>
        <color theme="1"/>
        <rFont val="Times New Roman"/>
        <family val="1"/>
        <charset val="204"/>
      </rPr>
      <t xml:space="preserve">                      </t>
    </r>
    <r>
      <rPr>
        <b/>
        <sz val="10"/>
        <color theme="1"/>
        <rFont val="Times New Roman"/>
        <family val="1"/>
        <charset val="204"/>
      </rPr>
      <t xml:space="preserve">Таблица3       План реализации подпрограммы № 1 «Развитие культуры Рабитицкого  сельского поселения»  муниципальной программы  "Развитие  социальной сферы  Рабитицкого сельского поселения Волосовского муниципального района Ленинградской области
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</si>
</sst>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4" fontId="1" fillId="2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0" fontId="4" fillId="2" borderId="1" xfId="0" applyFont="1" applyFill="1" applyBorder="1" applyAlignment="1">
      <alignment vertical="center"/>
    </xf>
    <xf numFmtId="165" fontId="1" fillId="2" borderId="1" xfId="0" applyNumberFormat="1" applyFont="1" applyFill="1" applyBorder="1"/>
    <xf numFmtId="14" fontId="0" fillId="2" borderId="1" xfId="0" applyNumberFormat="1" applyFill="1" applyBorder="1"/>
    <xf numFmtId="0" fontId="0" fillId="2" borderId="1" xfId="0" applyFill="1" applyBorder="1"/>
    <xf numFmtId="164" fontId="0" fillId="2" borderId="1" xfId="0" applyNumberFormat="1" applyFill="1" applyBorder="1"/>
    <xf numFmtId="165" fontId="0" fillId="2" borderId="1" xfId="0" applyNumberFormat="1" applyFill="1" applyBorder="1"/>
    <xf numFmtId="0" fontId="3" fillId="2" borderId="1" xfId="0" applyFont="1" applyFill="1" applyBorder="1" applyAlignment="1">
      <alignment vertical="center"/>
    </xf>
    <xf numFmtId="14" fontId="0" fillId="2" borderId="1" xfId="0" applyNumberFormat="1" applyFont="1" applyFill="1" applyBorder="1"/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164" fontId="0" fillId="2" borderId="1" xfId="0" applyNumberFormat="1" applyFont="1" applyFill="1" applyBorder="1"/>
    <xf numFmtId="165" fontId="0" fillId="2" borderId="1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workbookViewId="0">
      <selection activeCell="L39" sqref="L39"/>
    </sheetView>
  </sheetViews>
  <sheetFormatPr defaultRowHeight="15"/>
  <cols>
    <col min="1" max="1" width="24.5703125" style="3" customWidth="1"/>
    <col min="2" max="2" width="12.42578125" customWidth="1"/>
    <col min="3" max="3" width="10" customWidth="1"/>
    <col min="4" max="4" width="9.85546875" customWidth="1"/>
    <col min="5" max="5" width="9.140625" customWidth="1"/>
    <col min="6" max="6" width="14.42578125" customWidth="1"/>
    <col min="7" max="7" width="11.140625" customWidth="1"/>
    <col min="8" max="8" width="11" customWidth="1"/>
    <col min="9" max="9" width="12.42578125" customWidth="1"/>
    <col min="10" max="10" width="14.140625" customWidth="1"/>
  </cols>
  <sheetData>
    <row r="1" spans="1:10">
      <c r="A1" s="40" t="s">
        <v>24</v>
      </c>
      <c r="B1" s="41"/>
      <c r="C1" s="41"/>
      <c r="D1" s="41"/>
      <c r="E1" s="41"/>
      <c r="F1" s="41"/>
      <c r="G1" s="41"/>
      <c r="H1" s="41"/>
      <c r="I1" s="41"/>
      <c r="J1" s="41"/>
    </row>
    <row r="2" spans="1:10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ht="37.5" customHeight="1">
      <c r="A3" s="41"/>
      <c r="B3" s="41"/>
      <c r="C3" s="41"/>
      <c r="D3" s="41"/>
      <c r="E3" s="41"/>
      <c r="F3" s="41"/>
      <c r="G3" s="41"/>
      <c r="H3" s="41"/>
      <c r="I3" s="41"/>
      <c r="J3" s="41"/>
    </row>
    <row r="4" spans="1:10" ht="6.75" customHeight="1"/>
    <row r="5" spans="1:10">
      <c r="A5" s="38" t="s">
        <v>0</v>
      </c>
      <c r="B5" s="21" t="s">
        <v>1</v>
      </c>
      <c r="C5" s="23" t="s">
        <v>2</v>
      </c>
      <c r="D5" s="25"/>
      <c r="E5" s="21" t="s">
        <v>12</v>
      </c>
      <c r="F5" s="23" t="s">
        <v>5</v>
      </c>
      <c r="G5" s="24"/>
      <c r="H5" s="24"/>
      <c r="I5" s="24"/>
      <c r="J5" s="25"/>
    </row>
    <row r="6" spans="1:10" ht="42" customHeight="1">
      <c r="A6" s="39"/>
      <c r="B6" s="22"/>
      <c r="C6" s="2" t="s">
        <v>3</v>
      </c>
      <c r="D6" s="2" t="s">
        <v>4</v>
      </c>
      <c r="E6" s="22"/>
      <c r="F6" s="2" t="s">
        <v>6</v>
      </c>
      <c r="G6" s="2" t="s">
        <v>7</v>
      </c>
      <c r="H6" s="2" t="s">
        <v>8</v>
      </c>
      <c r="I6" s="2" t="s">
        <v>9</v>
      </c>
      <c r="J6" s="2" t="s">
        <v>10</v>
      </c>
    </row>
    <row r="7" spans="1:10">
      <c r="A7" s="4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</row>
    <row r="8" spans="1:10">
      <c r="A8" s="35" t="s">
        <v>23</v>
      </c>
      <c r="B8" s="29" t="s">
        <v>11</v>
      </c>
      <c r="C8" s="16"/>
      <c r="D8" s="6"/>
      <c r="E8" s="7">
        <v>2018</v>
      </c>
      <c r="F8" s="10">
        <f>G8+H8+I8+J8</f>
        <v>3253.0931799999998</v>
      </c>
      <c r="G8" s="10">
        <f>G14+G44</f>
        <v>0</v>
      </c>
      <c r="H8" s="10">
        <f t="shared" ref="H8:J8" si="0">H14+H44</f>
        <v>559</v>
      </c>
      <c r="I8" s="10">
        <f>I14+I44</f>
        <v>33.76782</v>
      </c>
      <c r="J8" s="10">
        <f t="shared" si="0"/>
        <v>2660.3253599999998</v>
      </c>
    </row>
    <row r="9" spans="1:10">
      <c r="A9" s="36"/>
      <c r="B9" s="30"/>
      <c r="C9" s="6"/>
      <c r="D9" s="6"/>
      <c r="E9" s="7">
        <v>2019</v>
      </c>
      <c r="F9" s="10">
        <f>G9+H9+I9+J9</f>
        <v>3745.3838100000003</v>
      </c>
      <c r="G9" s="10">
        <f t="shared" ref="G9:J12" si="1">G15+G45</f>
        <v>0</v>
      </c>
      <c r="H9" s="10">
        <f t="shared" si="1"/>
        <v>690.7</v>
      </c>
      <c r="I9" s="10">
        <f t="shared" si="1"/>
        <v>36.666530000000002</v>
      </c>
      <c r="J9" s="10">
        <f t="shared" si="1"/>
        <v>3018.01728</v>
      </c>
    </row>
    <row r="10" spans="1:10">
      <c r="A10" s="36"/>
      <c r="B10" s="30"/>
      <c r="C10" s="6"/>
      <c r="D10" s="6"/>
      <c r="E10" s="7">
        <v>2020</v>
      </c>
      <c r="F10" s="10">
        <f>G10+H10+I10+J10</f>
        <v>3606.4528399999995</v>
      </c>
      <c r="G10" s="10">
        <f t="shared" si="1"/>
        <v>0</v>
      </c>
      <c r="H10" s="10">
        <f t="shared" si="1"/>
        <v>525.6</v>
      </c>
      <c r="I10" s="10">
        <f t="shared" si="1"/>
        <v>36.666530000000002</v>
      </c>
      <c r="J10" s="10">
        <f>J16+J46</f>
        <v>3044.1863099999996</v>
      </c>
    </row>
    <row r="11" spans="1:10">
      <c r="A11" s="36"/>
      <c r="B11" s="30"/>
      <c r="C11" s="6"/>
      <c r="D11" s="6"/>
      <c r="E11" s="7">
        <v>2021</v>
      </c>
      <c r="F11" s="10">
        <f t="shared" ref="F11:F12" si="2">G11+H11+I11+J11</f>
        <v>3511.5771599999998</v>
      </c>
      <c r="G11" s="10">
        <f t="shared" si="1"/>
        <v>0</v>
      </c>
      <c r="H11" s="10">
        <f t="shared" si="1"/>
        <v>690.7</v>
      </c>
      <c r="I11" s="10">
        <f t="shared" si="1"/>
        <v>36.666530000000002</v>
      </c>
      <c r="J11" s="10">
        <f t="shared" si="1"/>
        <v>2784.21063</v>
      </c>
    </row>
    <row r="12" spans="1:10">
      <c r="A12" s="37"/>
      <c r="B12" s="30"/>
      <c r="C12" s="6"/>
      <c r="D12" s="6"/>
      <c r="E12" s="7">
        <v>2022</v>
      </c>
      <c r="F12" s="10">
        <f t="shared" si="2"/>
        <v>3058.61</v>
      </c>
      <c r="G12" s="10">
        <f t="shared" si="1"/>
        <v>0</v>
      </c>
      <c r="H12" s="10">
        <f t="shared" si="1"/>
        <v>0</v>
      </c>
      <c r="I12" s="10">
        <f t="shared" si="1"/>
        <v>0</v>
      </c>
      <c r="J12" s="10">
        <f t="shared" si="1"/>
        <v>3058.61</v>
      </c>
    </row>
    <row r="13" spans="1:10">
      <c r="A13" s="9" t="s">
        <v>13</v>
      </c>
      <c r="B13" s="31"/>
      <c r="C13" s="6"/>
      <c r="D13" s="6"/>
      <c r="E13" s="6"/>
      <c r="F13" s="10">
        <f>SUM(F8:F12)</f>
        <v>17175.116989999999</v>
      </c>
      <c r="G13" s="10">
        <f>SUM(G8:G12)</f>
        <v>0</v>
      </c>
      <c r="H13" s="10">
        <f>SUM(H8:H12)</f>
        <v>2466</v>
      </c>
      <c r="I13" s="10">
        <f>SUM(I8:I12)</f>
        <v>143.76740999999998</v>
      </c>
      <c r="J13" s="10">
        <f>SUM(J8:J12)</f>
        <v>14565.34958</v>
      </c>
    </row>
    <row r="14" spans="1:10" ht="15" customHeight="1">
      <c r="A14" s="32" t="s">
        <v>14</v>
      </c>
      <c r="B14" s="29" t="s">
        <v>11</v>
      </c>
      <c r="C14" s="5"/>
      <c r="D14" s="6"/>
      <c r="E14" s="7">
        <v>2018</v>
      </c>
      <c r="F14" s="10">
        <f>G14+H14+I14+J14</f>
        <v>3222.69173</v>
      </c>
      <c r="G14" s="10">
        <f>G20+G26+G32+G38</f>
        <v>0</v>
      </c>
      <c r="H14" s="10">
        <f t="shared" ref="H14" si="3">H20+H26+H32+H38</f>
        <v>559</v>
      </c>
      <c r="I14" s="10">
        <f>I20+I26+I32+I38</f>
        <v>33.76782</v>
      </c>
      <c r="J14" s="10">
        <f>J20+J26+J32+J38</f>
        <v>2629.92391</v>
      </c>
    </row>
    <row r="15" spans="1:10">
      <c r="A15" s="33"/>
      <c r="B15" s="30"/>
      <c r="C15" s="6"/>
      <c r="D15" s="6"/>
      <c r="E15" s="7">
        <v>2019</v>
      </c>
      <c r="F15" s="10">
        <f>G15+H15+I15+J15</f>
        <v>3730.3838100000003</v>
      </c>
      <c r="G15" s="10">
        <f t="shared" ref="G15:J18" si="4">G21+G27+G33+G39</f>
        <v>0</v>
      </c>
      <c r="H15" s="10">
        <f t="shared" si="4"/>
        <v>690.7</v>
      </c>
      <c r="I15" s="10">
        <f t="shared" si="4"/>
        <v>36.666530000000002</v>
      </c>
      <c r="J15" s="10">
        <f t="shared" si="4"/>
        <v>3003.01728</v>
      </c>
    </row>
    <row r="16" spans="1:10">
      <c r="A16" s="33"/>
      <c r="B16" s="30"/>
      <c r="C16" s="6"/>
      <c r="D16" s="6"/>
      <c r="E16" s="7">
        <v>2020</v>
      </c>
      <c r="F16" s="10">
        <f t="shared" ref="F16:F18" si="5">G16+H16+I16+J16</f>
        <v>3561.4528399999995</v>
      </c>
      <c r="G16" s="10">
        <f t="shared" si="4"/>
        <v>0</v>
      </c>
      <c r="H16" s="10">
        <f t="shared" si="4"/>
        <v>525.6</v>
      </c>
      <c r="I16" s="10">
        <f t="shared" si="4"/>
        <v>36.666530000000002</v>
      </c>
      <c r="J16" s="10">
        <f t="shared" si="4"/>
        <v>2999.1863099999996</v>
      </c>
    </row>
    <row r="17" spans="1:10">
      <c r="A17" s="33"/>
      <c r="B17" s="30"/>
      <c r="C17" s="6"/>
      <c r="D17" s="6"/>
      <c r="E17" s="7">
        <v>2021</v>
      </c>
      <c r="F17" s="10">
        <f t="shared" si="5"/>
        <v>3491.5771599999998</v>
      </c>
      <c r="G17" s="10">
        <f t="shared" si="4"/>
        <v>0</v>
      </c>
      <c r="H17" s="10">
        <f t="shared" si="4"/>
        <v>690.7</v>
      </c>
      <c r="I17" s="10">
        <f t="shared" si="4"/>
        <v>36.666530000000002</v>
      </c>
      <c r="J17" s="10">
        <f t="shared" si="4"/>
        <v>2764.21063</v>
      </c>
    </row>
    <row r="18" spans="1:10" ht="58.5" customHeight="1">
      <c r="A18" s="34"/>
      <c r="B18" s="30"/>
      <c r="C18" s="6"/>
      <c r="D18" s="6"/>
      <c r="E18" s="7">
        <v>2022</v>
      </c>
      <c r="F18" s="10">
        <f t="shared" si="5"/>
        <v>3016.61</v>
      </c>
      <c r="G18" s="10">
        <f t="shared" si="4"/>
        <v>0</v>
      </c>
      <c r="H18" s="10">
        <f t="shared" si="4"/>
        <v>0</v>
      </c>
      <c r="I18" s="10">
        <f t="shared" si="4"/>
        <v>0</v>
      </c>
      <c r="J18" s="10">
        <f t="shared" si="4"/>
        <v>3016.61</v>
      </c>
    </row>
    <row r="19" spans="1:10">
      <c r="A19" s="9" t="s">
        <v>13</v>
      </c>
      <c r="B19" s="31"/>
      <c r="C19" s="6"/>
      <c r="D19" s="6"/>
      <c r="E19" s="6"/>
      <c r="F19" s="10">
        <f>SUM(F14:F18)</f>
        <v>17022.715540000001</v>
      </c>
      <c r="G19" s="10">
        <f>G26</f>
        <v>0</v>
      </c>
      <c r="H19" s="10">
        <f t="shared" ref="H19:I19" si="6">H26</f>
        <v>0</v>
      </c>
      <c r="I19" s="10">
        <f t="shared" si="6"/>
        <v>0</v>
      </c>
      <c r="J19" s="10">
        <f>SUM(J14:J18)</f>
        <v>14412.948129999999</v>
      </c>
    </row>
    <row r="20" spans="1:10">
      <c r="A20" s="26" t="s">
        <v>15</v>
      </c>
      <c r="B20" s="29" t="s">
        <v>11</v>
      </c>
      <c r="C20" s="16"/>
      <c r="D20" s="17"/>
      <c r="E20" s="18">
        <v>2018</v>
      </c>
      <c r="F20" s="19">
        <f>G20+H20+I20+J20</f>
        <v>1797.48189</v>
      </c>
      <c r="G20" s="19">
        <f t="shared" ref="G20:I24" si="7">G27</f>
        <v>0</v>
      </c>
      <c r="H20" s="19">
        <f t="shared" si="7"/>
        <v>0</v>
      </c>
      <c r="I20" s="19">
        <f t="shared" si="7"/>
        <v>0</v>
      </c>
      <c r="J20" s="20">
        <v>1797.48189</v>
      </c>
    </row>
    <row r="21" spans="1:10">
      <c r="A21" s="27"/>
      <c r="B21" s="30"/>
      <c r="C21" s="17"/>
      <c r="D21" s="17"/>
      <c r="E21" s="18">
        <v>2019</v>
      </c>
      <c r="F21" s="19">
        <f t="shared" ref="F21:F24" si="8">G21+H21+I21+J21</f>
        <v>1932.7838099999999</v>
      </c>
      <c r="G21" s="19">
        <f t="shared" si="7"/>
        <v>0</v>
      </c>
      <c r="H21" s="19">
        <f t="shared" si="7"/>
        <v>0</v>
      </c>
      <c r="I21" s="19">
        <f t="shared" si="7"/>
        <v>0</v>
      </c>
      <c r="J21" s="20">
        <f>1974.1-38.31619-3</f>
        <v>1932.7838099999999</v>
      </c>
    </row>
    <row r="22" spans="1:10">
      <c r="A22" s="27"/>
      <c r="B22" s="30"/>
      <c r="C22" s="17"/>
      <c r="D22" s="17"/>
      <c r="E22" s="18">
        <v>2020</v>
      </c>
      <c r="F22" s="19">
        <f t="shared" si="8"/>
        <v>1943.8578399999999</v>
      </c>
      <c r="G22" s="19">
        <f t="shared" si="7"/>
        <v>0</v>
      </c>
      <c r="H22" s="19">
        <f t="shared" si="7"/>
        <v>0</v>
      </c>
      <c r="I22" s="19">
        <f t="shared" si="7"/>
        <v>0</v>
      </c>
      <c r="J22" s="20">
        <v>1943.8578399999999</v>
      </c>
    </row>
    <row r="23" spans="1:10">
      <c r="A23" s="27"/>
      <c r="B23" s="30"/>
      <c r="C23" s="17"/>
      <c r="D23" s="17"/>
      <c r="E23" s="18">
        <v>2021</v>
      </c>
      <c r="F23" s="19">
        <f t="shared" si="8"/>
        <v>1818.89</v>
      </c>
      <c r="G23" s="19">
        <f t="shared" si="7"/>
        <v>0</v>
      </c>
      <c r="H23" s="19">
        <f t="shared" si="7"/>
        <v>0</v>
      </c>
      <c r="I23" s="19">
        <f t="shared" si="7"/>
        <v>0</v>
      </c>
      <c r="J23" s="20">
        <v>1818.89</v>
      </c>
    </row>
    <row r="24" spans="1:10" ht="22.5" customHeight="1">
      <c r="A24" s="28"/>
      <c r="B24" s="30"/>
      <c r="C24" s="17"/>
      <c r="D24" s="17"/>
      <c r="E24" s="18">
        <v>2022</v>
      </c>
      <c r="F24" s="19">
        <f t="shared" si="8"/>
        <v>2588.34</v>
      </c>
      <c r="G24" s="19">
        <f t="shared" si="7"/>
        <v>0</v>
      </c>
      <c r="H24" s="19">
        <f t="shared" si="7"/>
        <v>0</v>
      </c>
      <c r="I24" s="19">
        <f t="shared" si="7"/>
        <v>0</v>
      </c>
      <c r="J24" s="19">
        <v>2588.34</v>
      </c>
    </row>
    <row r="25" spans="1:10">
      <c r="A25" s="15" t="s">
        <v>13</v>
      </c>
      <c r="B25" s="31"/>
      <c r="C25" s="17"/>
      <c r="D25" s="17"/>
      <c r="E25" s="17"/>
      <c r="F25" s="17">
        <f>SUM(F20:F24)</f>
        <v>10081.35354</v>
      </c>
      <c r="G25" s="17">
        <f t="shared" ref="G25" si="9">SUM(G24)</f>
        <v>0</v>
      </c>
      <c r="H25" s="17">
        <f t="shared" ref="H25" si="10">SUM(H24)</f>
        <v>0</v>
      </c>
      <c r="I25" s="17">
        <f t="shared" ref="I25" si="11">SUM(I24)</f>
        <v>0</v>
      </c>
      <c r="J25" s="20">
        <f>SUM(J20:J24)</f>
        <v>10081.35354</v>
      </c>
    </row>
    <row r="26" spans="1:10">
      <c r="A26" s="26" t="s">
        <v>16</v>
      </c>
      <c r="B26" s="29" t="s">
        <v>11</v>
      </c>
      <c r="C26" s="11"/>
      <c r="D26" s="12"/>
      <c r="E26" s="18">
        <v>2018</v>
      </c>
      <c r="F26" s="13">
        <f>G26+H26+I26+J26</f>
        <v>350.80554000000001</v>
      </c>
      <c r="G26" s="13">
        <v>0</v>
      </c>
      <c r="H26" s="13">
        <v>0</v>
      </c>
      <c r="I26" s="13">
        <v>0</v>
      </c>
      <c r="J26" s="14">
        <v>350.80554000000001</v>
      </c>
    </row>
    <row r="27" spans="1:10">
      <c r="A27" s="27"/>
      <c r="B27" s="30"/>
      <c r="C27" s="12"/>
      <c r="D27" s="12"/>
      <c r="E27" s="18">
        <v>2019</v>
      </c>
      <c r="F27" s="13">
        <f t="shared" ref="F27:F30" si="12">G27+H27+I27+J27</f>
        <v>363.8</v>
      </c>
      <c r="G27" s="13">
        <v>0</v>
      </c>
      <c r="H27" s="13">
        <v>0</v>
      </c>
      <c r="I27" s="13">
        <v>0</v>
      </c>
      <c r="J27" s="14">
        <v>363.8</v>
      </c>
    </row>
    <row r="28" spans="1:10">
      <c r="A28" s="27"/>
      <c r="B28" s="30"/>
      <c r="C28" s="12"/>
      <c r="D28" s="12"/>
      <c r="E28" s="18">
        <v>2020</v>
      </c>
      <c r="F28" s="13">
        <f t="shared" si="12"/>
        <v>358.11</v>
      </c>
      <c r="G28" s="13">
        <v>0</v>
      </c>
      <c r="H28" s="13">
        <v>0</v>
      </c>
      <c r="I28" s="13">
        <v>0</v>
      </c>
      <c r="J28" s="14">
        <v>358.11</v>
      </c>
    </row>
    <row r="29" spans="1:10">
      <c r="A29" s="27"/>
      <c r="B29" s="30"/>
      <c r="C29" s="12"/>
      <c r="D29" s="12"/>
      <c r="E29" s="18">
        <v>2021</v>
      </c>
      <c r="F29" s="13">
        <f t="shared" si="12"/>
        <v>358.11</v>
      </c>
      <c r="G29" s="13">
        <v>0</v>
      </c>
      <c r="H29" s="13">
        <v>0</v>
      </c>
      <c r="I29" s="13">
        <v>0</v>
      </c>
      <c r="J29" s="14">
        <v>358.11</v>
      </c>
    </row>
    <row r="30" spans="1:10">
      <c r="A30" s="28"/>
      <c r="B30" s="30"/>
      <c r="C30" s="12"/>
      <c r="D30" s="12"/>
      <c r="E30" s="18">
        <v>2022</v>
      </c>
      <c r="F30" s="13">
        <f t="shared" si="12"/>
        <v>358.27</v>
      </c>
      <c r="G30" s="13">
        <v>0</v>
      </c>
      <c r="H30" s="13">
        <v>0</v>
      </c>
      <c r="I30" s="13">
        <v>0</v>
      </c>
      <c r="J30" s="14">
        <v>358.27</v>
      </c>
    </row>
    <row r="31" spans="1:10">
      <c r="A31" s="15" t="s">
        <v>13</v>
      </c>
      <c r="B31" s="31"/>
      <c r="C31" s="12"/>
      <c r="D31" s="12"/>
      <c r="E31" s="12"/>
      <c r="F31" s="13">
        <f>SUM(F26:F30)</f>
        <v>1789.0955400000003</v>
      </c>
      <c r="G31" s="12">
        <f t="shared" ref="G31" si="13">SUM(G30)</f>
        <v>0</v>
      </c>
      <c r="H31" s="12">
        <f t="shared" ref="H31" si="14">SUM(H30)</f>
        <v>0</v>
      </c>
      <c r="I31" s="12">
        <f t="shared" ref="I31" si="15">SUM(I30)</f>
        <v>0</v>
      </c>
      <c r="J31" s="14">
        <f>SUM(J26:J30)</f>
        <v>1789.0955400000003</v>
      </c>
    </row>
    <row r="32" spans="1:10">
      <c r="A32" s="26" t="s">
        <v>17</v>
      </c>
      <c r="B32" s="29" t="s">
        <v>11</v>
      </c>
      <c r="C32" s="11"/>
      <c r="D32" s="12"/>
      <c r="E32" s="18">
        <v>2018</v>
      </c>
      <c r="F32" s="13">
        <f>G32+H32+I32+J32</f>
        <v>64.5</v>
      </c>
      <c r="G32" s="13">
        <v>0</v>
      </c>
      <c r="H32" s="13">
        <v>0</v>
      </c>
      <c r="I32" s="13">
        <v>0</v>
      </c>
      <c r="J32" s="14">
        <v>64.5</v>
      </c>
    </row>
    <row r="33" spans="1:10">
      <c r="A33" s="27"/>
      <c r="B33" s="30"/>
      <c r="C33" s="12"/>
      <c r="D33" s="12"/>
      <c r="E33" s="18">
        <v>2019</v>
      </c>
      <c r="F33" s="13">
        <f t="shared" ref="F33:F36" si="16">G33+H33+I33+J33</f>
        <v>52.4</v>
      </c>
      <c r="G33" s="13">
        <v>0</v>
      </c>
      <c r="H33" s="13">
        <v>0</v>
      </c>
      <c r="I33" s="13">
        <v>0</v>
      </c>
      <c r="J33" s="14">
        <v>52.4</v>
      </c>
    </row>
    <row r="34" spans="1:10">
      <c r="A34" s="27"/>
      <c r="B34" s="30"/>
      <c r="C34" s="12"/>
      <c r="D34" s="12"/>
      <c r="E34" s="18">
        <v>2020</v>
      </c>
      <c r="F34" s="13">
        <f t="shared" si="16"/>
        <v>21.6</v>
      </c>
      <c r="G34" s="13">
        <v>0</v>
      </c>
      <c r="H34" s="13">
        <v>0</v>
      </c>
      <c r="I34" s="13">
        <v>0</v>
      </c>
      <c r="J34" s="14">
        <v>21.6</v>
      </c>
    </row>
    <row r="35" spans="1:10">
      <c r="A35" s="27"/>
      <c r="B35" s="30"/>
      <c r="C35" s="12"/>
      <c r="D35" s="12"/>
      <c r="E35" s="18">
        <v>2021</v>
      </c>
      <c r="F35" s="13">
        <f t="shared" si="16"/>
        <v>10.3</v>
      </c>
      <c r="G35" s="13"/>
      <c r="H35" s="13"/>
      <c r="I35" s="13">
        <v>0</v>
      </c>
      <c r="J35" s="14">
        <v>10.3</v>
      </c>
    </row>
    <row r="36" spans="1:10" ht="16.5" customHeight="1">
      <c r="A36" s="28"/>
      <c r="B36" s="30"/>
      <c r="C36" s="12"/>
      <c r="D36" s="12"/>
      <c r="E36" s="18">
        <v>2022</v>
      </c>
      <c r="F36" s="13">
        <f t="shared" si="16"/>
        <v>70</v>
      </c>
      <c r="G36" s="13"/>
      <c r="H36" s="13"/>
      <c r="I36" s="13">
        <v>0</v>
      </c>
      <c r="J36" s="14">
        <v>70</v>
      </c>
    </row>
    <row r="37" spans="1:10">
      <c r="A37" s="15" t="s">
        <v>13</v>
      </c>
      <c r="B37" s="31"/>
      <c r="C37" s="12"/>
      <c r="D37" s="12"/>
      <c r="E37" s="12"/>
      <c r="F37" s="12">
        <f>SUM(F32:F36)</f>
        <v>218.8</v>
      </c>
      <c r="G37" s="12">
        <f t="shared" ref="G37" si="17">SUM(G36)</f>
        <v>0</v>
      </c>
      <c r="H37" s="12">
        <f t="shared" ref="H37" si="18">SUM(H36)</f>
        <v>0</v>
      </c>
      <c r="I37" s="12">
        <f t="shared" ref="I37" si="19">SUM(I36)</f>
        <v>0</v>
      </c>
      <c r="J37" s="14">
        <f>SUM(J32:J36)</f>
        <v>218.8</v>
      </c>
    </row>
    <row r="38" spans="1:10">
      <c r="A38" s="26" t="s">
        <v>18</v>
      </c>
      <c r="B38" s="29" t="s">
        <v>11</v>
      </c>
      <c r="C38" s="11"/>
      <c r="D38" s="12"/>
      <c r="E38" s="18">
        <v>2018</v>
      </c>
      <c r="F38" s="14">
        <f>G38+H38+I38+J38</f>
        <v>1009.9043</v>
      </c>
      <c r="G38" s="13">
        <v>0</v>
      </c>
      <c r="H38" s="13">
        <v>559</v>
      </c>
      <c r="I38" s="14">
        <v>33.76782</v>
      </c>
      <c r="J38" s="14">
        <v>417.13648000000001</v>
      </c>
    </row>
    <row r="39" spans="1:10">
      <c r="A39" s="27"/>
      <c r="B39" s="30"/>
      <c r="C39" s="12"/>
      <c r="D39" s="12"/>
      <c r="E39" s="18">
        <v>2019</v>
      </c>
      <c r="F39" s="14">
        <f t="shared" ref="F39:F42" si="20">G39+H39+I39+J39</f>
        <v>1381.3999999999999</v>
      </c>
      <c r="G39" s="13">
        <v>0</v>
      </c>
      <c r="H39" s="13">
        <f>525.6+165.1</f>
        <v>690.7</v>
      </c>
      <c r="I39" s="14">
        <v>36.666530000000002</v>
      </c>
      <c r="J39" s="14">
        <f>594.37754+25.818+7.79793+20+6.04</f>
        <v>654.03346999999985</v>
      </c>
    </row>
    <row r="40" spans="1:10">
      <c r="A40" s="27"/>
      <c r="B40" s="30"/>
      <c r="C40" s="12"/>
      <c r="D40" s="12"/>
      <c r="E40" s="18">
        <v>2020</v>
      </c>
      <c r="F40" s="14">
        <f t="shared" si="20"/>
        <v>1237.885</v>
      </c>
      <c r="G40" s="13">
        <v>0</v>
      </c>
      <c r="H40" s="13">
        <v>525.6</v>
      </c>
      <c r="I40" s="14">
        <v>36.666530000000002</v>
      </c>
      <c r="J40" s="14">
        <v>675.61847</v>
      </c>
    </row>
    <row r="41" spans="1:10">
      <c r="A41" s="27"/>
      <c r="B41" s="30"/>
      <c r="C41" s="12"/>
      <c r="D41" s="12"/>
      <c r="E41" s="18">
        <v>2021</v>
      </c>
      <c r="F41" s="14">
        <f t="shared" si="20"/>
        <v>1304.2771600000001</v>
      </c>
      <c r="G41" s="13"/>
      <c r="H41" s="13">
        <v>690.7</v>
      </c>
      <c r="I41" s="14">
        <v>36.666530000000002</v>
      </c>
      <c r="J41" s="14">
        <f>576.91063</f>
        <v>576.91062999999997</v>
      </c>
    </row>
    <row r="42" spans="1:10">
      <c r="A42" s="28"/>
      <c r="B42" s="30"/>
      <c r="C42" s="12"/>
      <c r="D42" s="12"/>
      <c r="E42" s="18">
        <v>2022</v>
      </c>
      <c r="F42" s="14">
        <f t="shared" si="20"/>
        <v>0</v>
      </c>
      <c r="G42" s="13"/>
      <c r="H42" s="13"/>
      <c r="I42" s="14">
        <v>0</v>
      </c>
      <c r="J42" s="14">
        <v>0</v>
      </c>
    </row>
    <row r="43" spans="1:10">
      <c r="A43" s="15" t="s">
        <v>13</v>
      </c>
      <c r="B43" s="31"/>
      <c r="C43" s="12"/>
      <c r="D43" s="12"/>
      <c r="E43" s="12"/>
      <c r="F43" s="12">
        <f>SUM(F38:F42)</f>
        <v>4933.4664599999996</v>
      </c>
      <c r="G43" s="12">
        <f t="shared" ref="G43" si="21">SUM(G42)</f>
        <v>0</v>
      </c>
      <c r="H43" s="12">
        <f t="shared" ref="H43" si="22">SUM(H42)</f>
        <v>0</v>
      </c>
      <c r="I43" s="12">
        <f t="shared" ref="I43" si="23">SUM(I42)</f>
        <v>0</v>
      </c>
      <c r="J43" s="14">
        <f>SUM(J38:J42)</f>
        <v>2323.6990499999997</v>
      </c>
    </row>
    <row r="44" spans="1:10">
      <c r="A44" s="32" t="s">
        <v>19</v>
      </c>
      <c r="B44" s="29" t="s">
        <v>11</v>
      </c>
      <c r="C44" s="5"/>
      <c r="D44" s="6"/>
      <c r="E44" s="7">
        <v>2018</v>
      </c>
      <c r="F44" s="8">
        <f>F50+F56+F62</f>
        <v>30.401449999999997</v>
      </c>
      <c r="G44" s="8">
        <f t="shared" ref="G44:J44" si="24">G50+G56+G62</f>
        <v>0</v>
      </c>
      <c r="H44" s="8">
        <f t="shared" si="24"/>
        <v>0</v>
      </c>
      <c r="I44" s="8">
        <f t="shared" si="24"/>
        <v>0</v>
      </c>
      <c r="J44" s="10">
        <f t="shared" si="24"/>
        <v>30.401449999999997</v>
      </c>
    </row>
    <row r="45" spans="1:10">
      <c r="A45" s="33"/>
      <c r="B45" s="30"/>
      <c r="C45" s="6"/>
      <c r="D45" s="6"/>
      <c r="E45" s="7">
        <v>2019</v>
      </c>
      <c r="F45" s="8">
        <f t="shared" ref="F45:J48" si="25">F51+F57+F63</f>
        <v>15</v>
      </c>
      <c r="G45" s="8">
        <f t="shared" si="25"/>
        <v>0</v>
      </c>
      <c r="H45" s="8">
        <f t="shared" si="25"/>
        <v>0</v>
      </c>
      <c r="I45" s="8">
        <f t="shared" si="25"/>
        <v>0</v>
      </c>
      <c r="J45" s="10">
        <f t="shared" si="25"/>
        <v>15</v>
      </c>
    </row>
    <row r="46" spans="1:10">
      <c r="A46" s="33"/>
      <c r="B46" s="30"/>
      <c r="C46" s="6"/>
      <c r="D46" s="6"/>
      <c r="E46" s="7">
        <v>2020</v>
      </c>
      <c r="F46" s="8">
        <f t="shared" si="25"/>
        <v>45</v>
      </c>
      <c r="G46" s="8">
        <f t="shared" si="25"/>
        <v>0</v>
      </c>
      <c r="H46" s="8">
        <f t="shared" si="25"/>
        <v>0</v>
      </c>
      <c r="I46" s="8">
        <f t="shared" si="25"/>
        <v>0</v>
      </c>
      <c r="J46" s="10">
        <f t="shared" si="25"/>
        <v>45</v>
      </c>
    </row>
    <row r="47" spans="1:10">
      <c r="A47" s="33"/>
      <c r="B47" s="30"/>
      <c r="C47" s="6"/>
      <c r="D47" s="6"/>
      <c r="E47" s="7">
        <v>2021</v>
      </c>
      <c r="F47" s="8">
        <f t="shared" si="25"/>
        <v>20</v>
      </c>
      <c r="G47" s="8">
        <f t="shared" si="25"/>
        <v>0</v>
      </c>
      <c r="H47" s="8">
        <f t="shared" si="25"/>
        <v>0</v>
      </c>
      <c r="I47" s="8">
        <f t="shared" si="25"/>
        <v>0</v>
      </c>
      <c r="J47" s="10">
        <f t="shared" si="25"/>
        <v>20</v>
      </c>
    </row>
    <row r="48" spans="1:10" ht="60" customHeight="1">
      <c r="A48" s="34"/>
      <c r="B48" s="30"/>
      <c r="C48" s="6"/>
      <c r="D48" s="6"/>
      <c r="E48" s="7">
        <v>2022</v>
      </c>
      <c r="F48" s="8">
        <f t="shared" si="25"/>
        <v>42</v>
      </c>
      <c r="G48" s="8">
        <f t="shared" si="25"/>
        <v>0</v>
      </c>
      <c r="H48" s="8">
        <f t="shared" si="25"/>
        <v>0</v>
      </c>
      <c r="I48" s="8">
        <f t="shared" si="25"/>
        <v>0</v>
      </c>
      <c r="J48" s="10">
        <f t="shared" si="25"/>
        <v>42</v>
      </c>
    </row>
    <row r="49" spans="1:10">
      <c r="A49" s="9" t="s">
        <v>13</v>
      </c>
      <c r="B49" s="31"/>
      <c r="C49" s="6"/>
      <c r="D49" s="6"/>
      <c r="E49" s="6"/>
      <c r="F49" s="8">
        <f>SUM(F44:F48)</f>
        <v>152.40145000000001</v>
      </c>
      <c r="G49" s="8">
        <f t="shared" ref="G49" si="26">SUM(G48)</f>
        <v>0</v>
      </c>
      <c r="H49" s="8">
        <f t="shared" ref="H49" si="27">SUM(H48)</f>
        <v>0</v>
      </c>
      <c r="I49" s="8">
        <f t="shared" ref="I49" si="28">SUM(I48)</f>
        <v>0</v>
      </c>
      <c r="J49" s="10">
        <f>SUM(J44:J48)</f>
        <v>152.40145000000001</v>
      </c>
    </row>
    <row r="50" spans="1:10">
      <c r="A50" s="26" t="s">
        <v>20</v>
      </c>
      <c r="B50" s="29" t="s">
        <v>11</v>
      </c>
      <c r="C50" s="11"/>
      <c r="D50" s="12"/>
      <c r="E50" s="18">
        <v>2018</v>
      </c>
      <c r="F50" s="13">
        <f>G50+H50+I50+J50</f>
        <v>11.17845</v>
      </c>
      <c r="G50" s="13">
        <v>0</v>
      </c>
      <c r="H50" s="13">
        <v>0</v>
      </c>
      <c r="I50" s="13">
        <v>0</v>
      </c>
      <c r="J50" s="14">
        <f>15-3.82155</f>
        <v>11.17845</v>
      </c>
    </row>
    <row r="51" spans="1:10">
      <c r="A51" s="27"/>
      <c r="B51" s="30"/>
      <c r="C51" s="12"/>
      <c r="D51" s="12"/>
      <c r="E51" s="18">
        <v>2019</v>
      </c>
      <c r="F51" s="13">
        <f t="shared" ref="F51:F54" si="29">G51+H51+I51+J51</f>
        <v>0</v>
      </c>
      <c r="G51" s="13">
        <v>0</v>
      </c>
      <c r="H51" s="13">
        <v>0</v>
      </c>
      <c r="I51" s="13">
        <v>0</v>
      </c>
      <c r="J51" s="14">
        <f>10-10</f>
        <v>0</v>
      </c>
    </row>
    <row r="52" spans="1:10">
      <c r="A52" s="27"/>
      <c r="B52" s="30"/>
      <c r="C52" s="12"/>
      <c r="D52" s="12"/>
      <c r="E52" s="18">
        <v>2020</v>
      </c>
      <c r="F52" s="13">
        <f t="shared" si="29"/>
        <v>10</v>
      </c>
      <c r="G52" s="13">
        <v>0</v>
      </c>
      <c r="H52" s="13">
        <v>0</v>
      </c>
      <c r="I52" s="13">
        <v>0</v>
      </c>
      <c r="J52" s="14">
        <v>10</v>
      </c>
    </row>
    <row r="53" spans="1:10">
      <c r="A53" s="27"/>
      <c r="B53" s="30"/>
      <c r="C53" s="12"/>
      <c r="D53" s="12"/>
      <c r="E53" s="18">
        <v>2021</v>
      </c>
      <c r="F53" s="13">
        <f t="shared" si="29"/>
        <v>10</v>
      </c>
      <c r="G53" s="13"/>
      <c r="H53" s="13"/>
      <c r="I53" s="13">
        <v>0</v>
      </c>
      <c r="J53" s="14">
        <v>10</v>
      </c>
    </row>
    <row r="54" spans="1:10">
      <c r="A54" s="28"/>
      <c r="B54" s="30"/>
      <c r="C54" s="12"/>
      <c r="D54" s="12"/>
      <c r="E54" s="18">
        <v>2022</v>
      </c>
      <c r="F54" s="13">
        <f t="shared" si="29"/>
        <v>17</v>
      </c>
      <c r="G54" s="13"/>
      <c r="H54" s="13"/>
      <c r="I54" s="13">
        <v>0</v>
      </c>
      <c r="J54" s="14">
        <v>17</v>
      </c>
    </row>
    <row r="55" spans="1:10">
      <c r="A55" s="15" t="s">
        <v>13</v>
      </c>
      <c r="B55" s="31"/>
      <c r="C55" s="12"/>
      <c r="D55" s="12"/>
      <c r="E55" s="12"/>
      <c r="F55" s="12">
        <f>SUM(F50:F54)</f>
        <v>48.178449999999998</v>
      </c>
      <c r="G55" s="12">
        <f t="shared" ref="G55" si="30">SUM(G54)</f>
        <v>0</v>
      </c>
      <c r="H55" s="12">
        <f t="shared" ref="H55" si="31">SUM(H54)</f>
        <v>0</v>
      </c>
      <c r="I55" s="12">
        <f t="shared" ref="I55" si="32">SUM(I54)</f>
        <v>0</v>
      </c>
      <c r="J55" s="14">
        <f>SUM(J50:J54)</f>
        <v>48.178449999999998</v>
      </c>
    </row>
    <row r="56" spans="1:10">
      <c r="A56" s="26" t="s">
        <v>21</v>
      </c>
      <c r="B56" s="29" t="s">
        <v>11</v>
      </c>
      <c r="C56" s="11"/>
      <c r="D56" s="12"/>
      <c r="E56" s="18">
        <v>2018</v>
      </c>
      <c r="F56" s="13">
        <f>G56+H56+I56+J56</f>
        <v>10</v>
      </c>
      <c r="G56" s="13">
        <v>0</v>
      </c>
      <c r="H56" s="13">
        <v>0</v>
      </c>
      <c r="I56" s="13">
        <v>0</v>
      </c>
      <c r="J56" s="14">
        <v>10</v>
      </c>
    </row>
    <row r="57" spans="1:10">
      <c r="A57" s="27"/>
      <c r="B57" s="30"/>
      <c r="C57" s="12"/>
      <c r="D57" s="12"/>
      <c r="E57" s="18">
        <v>2019</v>
      </c>
      <c r="F57" s="13">
        <f t="shared" ref="F57:F60" si="33">G57+H57+I57+J57</f>
        <v>15</v>
      </c>
      <c r="G57" s="13">
        <v>0</v>
      </c>
      <c r="H57" s="13">
        <v>0</v>
      </c>
      <c r="I57" s="13">
        <v>0</v>
      </c>
      <c r="J57" s="14">
        <v>15</v>
      </c>
    </row>
    <row r="58" spans="1:10">
      <c r="A58" s="27"/>
      <c r="B58" s="30"/>
      <c r="C58" s="12"/>
      <c r="D58" s="12"/>
      <c r="E58" s="18">
        <v>2020</v>
      </c>
      <c r="F58" s="13">
        <f t="shared" si="33"/>
        <v>20</v>
      </c>
      <c r="G58" s="13">
        <v>0</v>
      </c>
      <c r="H58" s="13">
        <v>0</v>
      </c>
      <c r="I58" s="13">
        <v>0</v>
      </c>
      <c r="J58" s="14">
        <v>20</v>
      </c>
    </row>
    <row r="59" spans="1:10">
      <c r="A59" s="27"/>
      <c r="B59" s="30"/>
      <c r="C59" s="12"/>
      <c r="D59" s="12"/>
      <c r="E59" s="18">
        <v>2021</v>
      </c>
      <c r="F59" s="13">
        <f t="shared" si="33"/>
        <v>5</v>
      </c>
      <c r="G59" s="13"/>
      <c r="H59" s="13"/>
      <c r="I59" s="13">
        <v>0</v>
      </c>
      <c r="J59" s="14">
        <v>5</v>
      </c>
    </row>
    <row r="60" spans="1:10" ht="21" customHeight="1">
      <c r="A60" s="28"/>
      <c r="B60" s="30"/>
      <c r="C60" s="12"/>
      <c r="D60" s="12"/>
      <c r="E60" s="18">
        <v>2022</v>
      </c>
      <c r="F60" s="13">
        <f t="shared" si="33"/>
        <v>10</v>
      </c>
      <c r="G60" s="13"/>
      <c r="H60" s="13"/>
      <c r="I60" s="13">
        <v>0</v>
      </c>
      <c r="J60" s="14">
        <v>10</v>
      </c>
    </row>
    <row r="61" spans="1:10">
      <c r="A61" s="15" t="s">
        <v>13</v>
      </c>
      <c r="B61" s="31"/>
      <c r="C61" s="12"/>
      <c r="D61" s="12"/>
      <c r="E61" s="12"/>
      <c r="F61" s="12">
        <f>SUM(F56:F60)</f>
        <v>60</v>
      </c>
      <c r="G61" s="12">
        <f t="shared" ref="G61" si="34">SUM(G60)</f>
        <v>0</v>
      </c>
      <c r="H61" s="12">
        <f t="shared" ref="H61" si="35">SUM(H60)</f>
        <v>0</v>
      </c>
      <c r="I61" s="12">
        <f t="shared" ref="I61" si="36">SUM(I60)</f>
        <v>0</v>
      </c>
      <c r="J61" s="14">
        <f>SUM(J56:J60)</f>
        <v>60</v>
      </c>
    </row>
    <row r="62" spans="1:10">
      <c r="A62" s="26" t="s">
        <v>22</v>
      </c>
      <c r="B62" s="29" t="s">
        <v>11</v>
      </c>
      <c r="C62" s="11"/>
      <c r="D62" s="12"/>
      <c r="E62" s="18">
        <v>2018</v>
      </c>
      <c r="F62" s="13">
        <f>G62+H62+I62+J62</f>
        <v>9.2230000000000008</v>
      </c>
      <c r="G62" s="13">
        <v>0</v>
      </c>
      <c r="H62" s="13">
        <v>0</v>
      </c>
      <c r="I62" s="13">
        <v>0</v>
      </c>
      <c r="J62" s="14">
        <v>9.2230000000000008</v>
      </c>
    </row>
    <row r="63" spans="1:10">
      <c r="A63" s="27"/>
      <c r="B63" s="30"/>
      <c r="C63" s="12"/>
      <c r="D63" s="12"/>
      <c r="E63" s="18">
        <v>2019</v>
      </c>
      <c r="F63" s="13">
        <f t="shared" ref="F63:F66" si="37">G63+H63+I63+J63</f>
        <v>0</v>
      </c>
      <c r="G63" s="13">
        <v>0</v>
      </c>
      <c r="H63" s="13">
        <v>0</v>
      </c>
      <c r="I63" s="13">
        <v>0</v>
      </c>
      <c r="J63" s="14">
        <f>10-10</f>
        <v>0</v>
      </c>
    </row>
    <row r="64" spans="1:10">
      <c r="A64" s="27"/>
      <c r="B64" s="30"/>
      <c r="C64" s="12"/>
      <c r="D64" s="12"/>
      <c r="E64" s="18">
        <v>2020</v>
      </c>
      <c r="F64" s="13">
        <f t="shared" si="37"/>
        <v>15</v>
      </c>
      <c r="G64" s="13">
        <v>0</v>
      </c>
      <c r="H64" s="13">
        <v>0</v>
      </c>
      <c r="I64" s="13">
        <v>0</v>
      </c>
      <c r="J64" s="14">
        <v>15</v>
      </c>
    </row>
    <row r="65" spans="1:10">
      <c r="A65" s="27"/>
      <c r="B65" s="30"/>
      <c r="C65" s="12"/>
      <c r="D65" s="12"/>
      <c r="E65" s="18">
        <v>2021</v>
      </c>
      <c r="F65" s="13">
        <f t="shared" si="37"/>
        <v>5</v>
      </c>
      <c r="G65" s="13"/>
      <c r="H65" s="13"/>
      <c r="I65" s="13">
        <v>0</v>
      </c>
      <c r="J65" s="14">
        <v>5</v>
      </c>
    </row>
    <row r="66" spans="1:10">
      <c r="A66" s="28"/>
      <c r="B66" s="30"/>
      <c r="C66" s="12"/>
      <c r="D66" s="12"/>
      <c r="E66" s="18">
        <v>2022</v>
      </c>
      <c r="F66" s="13">
        <f t="shared" si="37"/>
        <v>15</v>
      </c>
      <c r="G66" s="13"/>
      <c r="H66" s="13"/>
      <c r="I66" s="13">
        <v>0</v>
      </c>
      <c r="J66" s="14">
        <v>15</v>
      </c>
    </row>
    <row r="67" spans="1:10">
      <c r="A67" s="15" t="s">
        <v>13</v>
      </c>
      <c r="B67" s="31"/>
      <c r="C67" s="12"/>
      <c r="D67" s="12"/>
      <c r="E67" s="12"/>
      <c r="F67" s="12">
        <f>SUM(F62:F66)</f>
        <v>44.222999999999999</v>
      </c>
      <c r="G67" s="12">
        <f t="shared" ref="G67" si="38">SUM(G66)</f>
        <v>0</v>
      </c>
      <c r="H67" s="12">
        <f t="shared" ref="H67" si="39">SUM(H66)</f>
        <v>0</v>
      </c>
      <c r="I67" s="12">
        <f t="shared" ref="I67" si="40">SUM(I66)</f>
        <v>0</v>
      </c>
      <c r="J67" s="14">
        <f>SUM(J62:J66)</f>
        <v>44.222999999999999</v>
      </c>
    </row>
  </sheetData>
  <mergeCells count="26">
    <mergeCell ref="A62:A66"/>
    <mergeCell ref="B62:B67"/>
    <mergeCell ref="A1:J3"/>
    <mergeCell ref="A44:A48"/>
    <mergeCell ref="B44:B49"/>
    <mergeCell ref="A50:A54"/>
    <mergeCell ref="B50:B55"/>
    <mergeCell ref="A56:A60"/>
    <mergeCell ref="B56:B61"/>
    <mergeCell ref="A26:A30"/>
    <mergeCell ref="B26:B31"/>
    <mergeCell ref="A32:A36"/>
    <mergeCell ref="B32:B37"/>
    <mergeCell ref="A38:A42"/>
    <mergeCell ref="B38:B43"/>
    <mergeCell ref="C5:D5"/>
    <mergeCell ref="E5:E6"/>
    <mergeCell ref="F5:J5"/>
    <mergeCell ref="A20:A24"/>
    <mergeCell ref="B20:B25"/>
    <mergeCell ref="A14:A18"/>
    <mergeCell ref="B14:B19"/>
    <mergeCell ref="A8:A12"/>
    <mergeCell ref="B8:B13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2019-02-25T13:08:26Z</dcterms:modified>
</cp:coreProperties>
</file>